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comments4.xml" ContentType="application/vnd.openxmlformats-officedocument.spreadsheetml.comments+xml"/>
  <Override PartName="/xl/worksheets/_rels/sheet5.xml.rels" ContentType="application/vnd.openxmlformats-package.relationships+xml"/>
  <Override PartName="/xl/worksheets/_rels/sheet4.xml.rels" ContentType="application/vnd.openxmlformats-package.relationships+xml"/>
  <Override PartName="/xl/worksheets/_rels/sheet3.xml.rels" ContentType="application/vnd.openxmlformats-package.relationship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omments3.xml" ContentType="application/vnd.openxmlformats-officedocument.spreadsheetml.comments+xml"/>
  <Override PartName="/xl/_rels/workbook.xml.rels" ContentType="application/vnd.openxmlformats-package.relationships+xml"/>
  <Override PartName="/xl/sharedStrings.xml" ContentType="application/vnd.openxmlformats-officedocument.spreadsheetml.sharedStrings+xml"/>
  <Override PartName="/xl/comments5.xml" ContentType="application/vnd.openxmlformats-officedocument.spreadsheetml.comments+xml"/>
  <Override PartName="/xl/media/image1.jpeg" ContentType="image/jpeg"/>
  <Override PartName="/xl/drawings/vmlDrawing1.vml" ContentType="application/vnd.openxmlformats-officedocument.vmlDrawing"/>
  <Override PartName="/xl/drawings/vmlDrawing2.vml" ContentType="application/vnd.openxmlformats-officedocument.vmlDrawing"/>
  <Override PartName="/xl/drawings/_rels/drawing1.xml.rels" ContentType="application/vnd.openxmlformats-package.relationships+xml"/>
  <Override PartName="/xl/drawings/drawing1.xml" ContentType="application/vnd.openxmlformats-officedocument.drawing+xml"/>
  <Override PartName="/xl/drawings/vmlDrawing3.vml" ContentType="application/vnd.openxmlformats-officedocument.vmlDrawing"/>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2" activeTab="2"/>
  </bookViews>
  <sheets>
    <sheet name="Parâmetros Internos" sheetId="1" state="hidden" r:id="rId2"/>
    <sheet name="Instruções ao Pregoeiro" sheetId="2" state="hidden" r:id="rId3"/>
    <sheet name="OFICIAL" sheetId="3" state="visible" r:id="rId4"/>
    <sheet name="MEIO-OFICIAL" sheetId="4" state="visible" r:id="rId5"/>
    <sheet name="MODELO DE PROPOSTA DE PREÇOS" sheetId="5" state="visible" r:id="rId6"/>
  </sheets>
  <definedNames>
    <definedName function="false" hidden="false" name="Adicional_de_horas_extras" vbProcedure="false">'Parâmetros Internos'!$C$2:$C$3</definedName>
    <definedName function="false" hidden="false" name="Hora_Noturna_Excedente" vbProcedure="false">'Parâmetros Internos'!$D$2:$D$3</definedName>
    <definedName function="false" hidden="false" name="Insalubridade" vbProcedure="false">'Parâmetros Internos'!$B$2:$B$5</definedName>
    <definedName function="false" hidden="false" name="jornada" vbProcedure="false">'Parâmetros Internos'!$E$1:$E$3</definedName>
    <definedName function="false" hidden="false" name="Periculosidade" vbProcedure="false">'Parâmetros Internos'!$A$2:$A$3</definedName>
    <definedName function="false" hidden="false" localSheetId="2" name="_xlnm._FilterDatabase" vbProcedure="false">OFICIAL!$A$37:$E$41</definedName>
    <definedName function="false" hidden="false" localSheetId="3" name="_xlnm._FilterDatabase" vbProcedure="false">'MEIO-OFICIAL'!$A$37:$E$41</definedName>
  </definedNames>
  <calcPr iterateCount="100" refMode="A1" iterate="false" iterateDelta="0.0001"/>
  <extLst>
    <ext xmlns:loext="http://schemas.libreoffice.org/" uri="{7626C862-2A13-11E5-B345-FEFF819CDC9F}">
      <loext:extCalcPr stringRefSyntax="ExcelA1"/>
    </ext>
  </extLst>
</workbook>
</file>

<file path=xl/comments3.xml><?xml version="1.0" encoding="utf-8"?>
<comments xmlns="http://schemas.openxmlformats.org/spreadsheetml/2006/main" xmlns:xdr="http://schemas.openxmlformats.org/drawingml/2006/spreadsheetDrawing">
  <authors>
    <author> </author>
  </authors>
  <commentList>
    <comment ref="A1" authorId="0">
      <text>
        <r>
          <rPr>
            <b val="true"/>
            <sz val="9"/>
            <color rgb="FF000000"/>
            <rFont val="Tahoma"/>
            <family val="2"/>
            <charset val="1"/>
          </rPr>
          <t xml:space="preserve">PREENCHER SOMENTE AS CÉLULAS EM VERDE</t>
        </r>
      </text>
    </comment>
    <comment ref="B5" authorId="0">
      <text>
        <r>
          <rPr>
            <b val="true"/>
            <sz val="15"/>
            <color rgb="FF000000"/>
            <rFont val="Tahoma"/>
            <family val="2"/>
            <charset val="1"/>
          </rPr>
          <t xml:space="preserve">PREENCHER SOMENTE AS CÉLULAS EM VERDE</t>
        </r>
      </text>
    </comment>
    <comment ref="C12" authorId="0">
      <text>
        <r>
          <rPr>
            <b val="true"/>
            <sz val="9"/>
            <color rgb="FF000000"/>
            <rFont val="Tahoma"/>
            <family val="2"/>
            <charset val="1"/>
          </rPr>
          <t xml:space="preserve">PREENCHER SOMENTE AS CÉLULAS EM VERDE</t>
        </r>
      </text>
    </comment>
    <comment ref="C14" authorId="0">
      <text>
        <r>
          <rPr>
            <b val="true"/>
            <sz val="9"/>
            <color rgb="FF000000"/>
            <rFont val="Tahoma"/>
            <family val="2"/>
            <charset val="1"/>
          </rPr>
          <t xml:space="preserve">PREENCHER SOMENTE AS CÉLULAS EM VERDE</t>
        </r>
      </text>
    </comment>
    <comment ref="D46" authorId="0">
      <text>
        <r>
          <rPr>
            <sz val="9"/>
            <color rgb="FF000000"/>
            <rFont val="Tahoma"/>
            <family val="2"/>
            <charset val="1"/>
          </rPr>
          <t xml:space="preserve">
PREENCHER SOMENTE AS CÉLULAS EM VERDE</t>
        </r>
      </text>
    </comment>
    <comment ref="D128" authorId="0">
      <text>
        <r>
          <rPr>
            <b val="true"/>
            <sz val="9"/>
            <color rgb="FF000000"/>
            <rFont val="Tahoma"/>
            <family val="2"/>
            <charset val="1"/>
          </rPr>
          <t xml:space="preserve">PREENCHER SOMENTE AS CÉLULAS EM VERDE</t>
        </r>
      </text>
    </comment>
    <comment ref="E24" authorId="0">
      <text>
        <r>
          <rPr>
            <b val="true"/>
            <sz val="9"/>
            <color rgb="FF000000"/>
            <rFont val="Tahoma"/>
            <family val="2"/>
            <charset val="1"/>
          </rPr>
          <t xml:space="preserve">PREENCHER SOMENTE AS CÉLULAS EM VERDE</t>
        </r>
      </text>
    </comment>
    <comment ref="E29" authorId="0">
      <text>
        <r>
          <rPr>
            <b val="true"/>
            <sz val="9"/>
            <color rgb="FF000000"/>
            <rFont val="Tahoma"/>
            <family val="2"/>
            <charset val="1"/>
          </rPr>
          <t xml:space="preserve">PREENCHER SOMENTE AS CÉLULAS EM VERDE</t>
        </r>
      </text>
    </comment>
    <comment ref="E41" authorId="0">
      <text>
        <r>
          <rPr>
            <b val="true"/>
            <sz val="9"/>
            <color rgb="FF000000"/>
            <rFont val="Tahoma"/>
            <family val="2"/>
            <charset val="1"/>
          </rPr>
          <t xml:space="preserve">PREENCHER SOMENTE AS CÉLULAS EM VERDE</t>
        </r>
      </text>
    </comment>
    <comment ref="E69" authorId="0">
      <text>
        <r>
          <rPr>
            <b val="true"/>
            <sz val="9"/>
            <color rgb="FF000000"/>
            <rFont val="Tahoma"/>
            <family val="2"/>
            <charset val="1"/>
          </rPr>
          <t xml:space="preserve">PREENCHER SOMENTE AS CÉLULAS EM VERDE</t>
        </r>
      </text>
    </comment>
    <comment ref="E76" authorId="0">
      <text>
        <r>
          <rPr>
            <b val="true"/>
            <sz val="9"/>
            <color rgb="FF000000"/>
            <rFont val="Tahoma"/>
            <family val="2"/>
            <charset val="1"/>
          </rPr>
          <t xml:space="preserve">PREENCHER SOMENTE AS CÉLULAS EM VERDE</t>
        </r>
      </text>
    </comment>
    <comment ref="E89" authorId="0">
      <text>
        <r>
          <rPr>
            <b val="true"/>
            <sz val="9"/>
            <color rgb="FF000000"/>
            <rFont val="Tahoma"/>
            <family val="2"/>
            <charset val="1"/>
          </rPr>
          <t xml:space="preserve">PREENCHER SOMENTE AS CÉLULAS EM VERDE</t>
        </r>
      </text>
    </comment>
    <comment ref="E137" authorId="0">
      <text>
        <r>
          <rPr>
            <b val="true"/>
            <sz val="9"/>
            <color rgb="FF000000"/>
            <rFont val="Tahoma"/>
            <family val="2"/>
            <charset val="1"/>
          </rPr>
          <t xml:space="preserve">PREENCHER SOMENTE AS CÉLULAS EM VERDE</t>
        </r>
      </text>
    </comment>
    <comment ref="E175" authorId="0">
      <text>
        <r>
          <rPr>
            <b val="true"/>
            <sz val="9"/>
            <color rgb="FF000000"/>
            <rFont val="Tahoma"/>
            <family val="2"/>
            <charset val="1"/>
          </rPr>
          <t xml:space="preserve">PREENCHER SOMENTE AS CÉLULAS EM VERDE</t>
        </r>
      </text>
    </comment>
  </commentList>
</comments>
</file>

<file path=xl/comments4.xml><?xml version="1.0" encoding="utf-8"?>
<comments xmlns="http://schemas.openxmlformats.org/spreadsheetml/2006/main" xmlns:xdr="http://schemas.openxmlformats.org/drawingml/2006/spreadsheetDrawing">
  <authors>
    <author> </author>
  </authors>
  <commentList>
    <comment ref="A1" authorId="0">
      <text>
        <r>
          <rPr>
            <b val="true"/>
            <sz val="9"/>
            <color rgb="FF000000"/>
            <rFont val="Tahoma"/>
            <family val="2"/>
            <charset val="1"/>
          </rPr>
          <t xml:space="preserve">PREENCHER SOMENTE AS CÉLULAS EM VERDE</t>
        </r>
      </text>
    </comment>
    <comment ref="B7" authorId="0">
      <text>
        <r>
          <rPr>
            <sz val="9"/>
            <color rgb="FF000000"/>
            <rFont val="Tahoma"/>
            <family val="2"/>
            <charset val="1"/>
          </rPr>
          <t xml:space="preserve">PREENCHER SOMENTE AS CÉLULAS EM VERDE</t>
        </r>
      </text>
    </comment>
    <comment ref="B8" authorId="0">
      <text>
        <r>
          <rPr>
            <sz val="9"/>
            <color rgb="FF000000"/>
            <rFont val="Tahoma"/>
            <family val="2"/>
            <charset val="1"/>
          </rPr>
          <t xml:space="preserve">PREENCHER SOMENTE AS CÉLULAS EM VERDE</t>
        </r>
      </text>
    </comment>
    <comment ref="B9" authorId="0">
      <text>
        <r>
          <rPr>
            <sz val="9"/>
            <color rgb="FF000000"/>
            <rFont val="Tahoma"/>
            <family val="2"/>
            <charset val="1"/>
          </rPr>
          <t xml:space="preserve">PREENCHER SOMENTE AS CÉLULAS EM VERDE</t>
        </r>
      </text>
    </comment>
    <comment ref="C12" authorId="0">
      <text>
        <r>
          <rPr>
            <b val="true"/>
            <sz val="9"/>
            <color rgb="FF000000"/>
            <rFont val="Tahoma"/>
            <family val="2"/>
            <charset val="1"/>
          </rPr>
          <t xml:space="preserve">PREENCHER SOMENTE AS CÉLULAS EM VERDE</t>
        </r>
      </text>
    </comment>
    <comment ref="C14" authorId="0">
      <text>
        <r>
          <rPr>
            <b val="true"/>
            <sz val="15"/>
            <color rgb="FF000000"/>
            <rFont val="Tahoma"/>
            <family val="2"/>
            <charset val="1"/>
          </rPr>
          <t xml:space="preserve">PREENCHER SOMENTE AS CÉLULAS EM VERDE</t>
        </r>
      </text>
    </comment>
    <comment ref="D46" authorId="0">
      <text>
        <r>
          <rPr>
            <sz val="9"/>
            <color rgb="FF000000"/>
            <rFont val="Tahoma"/>
            <family val="2"/>
            <charset val="1"/>
          </rPr>
          <t xml:space="preserve">
PREENCHER SOMENTE AS CÉLULAS EM VERDE</t>
        </r>
      </text>
    </comment>
    <comment ref="D128" authorId="0">
      <text>
        <r>
          <rPr>
            <b val="true"/>
            <sz val="9"/>
            <color rgb="FF000000"/>
            <rFont val="Tahoma"/>
            <family val="2"/>
            <charset val="1"/>
          </rPr>
          <t xml:space="preserve">PREENCHER SOMENTE AS CÉLULAS EM VERDE</t>
        </r>
      </text>
    </comment>
    <comment ref="E29" authorId="0">
      <text>
        <r>
          <rPr>
            <b val="true"/>
            <sz val="9"/>
            <color rgb="FF000000"/>
            <rFont val="Tahoma"/>
            <family val="2"/>
            <charset val="1"/>
          </rPr>
          <t xml:space="preserve">PREENCHER SOMENTE AS CÉLULAS EM VERDE</t>
        </r>
      </text>
    </comment>
    <comment ref="E41" authorId="0">
      <text>
        <r>
          <rPr>
            <b val="true"/>
            <sz val="9"/>
            <color rgb="FF000000"/>
            <rFont val="Tahoma"/>
            <family val="2"/>
            <charset val="1"/>
          </rPr>
          <t xml:space="preserve">PREENCHER SOMENTE AS CÉLULAS EM VERDE</t>
        </r>
      </text>
    </comment>
    <comment ref="E69" authorId="0">
      <text>
        <r>
          <rPr>
            <b val="true"/>
            <sz val="9"/>
            <color rgb="FF000000"/>
            <rFont val="Tahoma"/>
            <family val="2"/>
            <charset val="1"/>
          </rPr>
          <t xml:space="preserve">PREENCHER SOMENTE AS CÉLULAS EM VERDE</t>
        </r>
      </text>
    </comment>
    <comment ref="E76" authorId="0">
      <text>
        <r>
          <rPr>
            <b val="true"/>
            <sz val="9"/>
            <color rgb="FF000000"/>
            <rFont val="Tahoma"/>
            <family val="2"/>
            <charset val="1"/>
          </rPr>
          <t xml:space="preserve">PREENCHER SOMENTE AS CÉLULAS EM VERDE</t>
        </r>
      </text>
    </comment>
    <comment ref="E89" authorId="0">
      <text>
        <r>
          <rPr>
            <b val="true"/>
            <sz val="9"/>
            <color rgb="FF000000"/>
            <rFont val="Tahoma"/>
            <family val="2"/>
            <charset val="1"/>
          </rPr>
          <t xml:space="preserve">PREENCHER SOMENTE AS CÉLULAS EM VERDE</t>
        </r>
      </text>
    </comment>
    <comment ref="E137" authorId="0">
      <text>
        <r>
          <rPr>
            <b val="true"/>
            <sz val="9"/>
            <color rgb="FF000000"/>
            <rFont val="Tahoma"/>
            <family val="2"/>
            <charset val="1"/>
          </rPr>
          <t xml:space="preserve">PREENCHER SOMENTE AS CÉLULAS EM VERDE</t>
        </r>
      </text>
    </comment>
    <comment ref="E175" authorId="0">
      <text>
        <r>
          <rPr>
            <b val="true"/>
            <sz val="9"/>
            <color rgb="FF000000"/>
            <rFont val="Tahoma"/>
            <family val="2"/>
            <charset val="1"/>
          </rPr>
          <t xml:space="preserve">PREENCHER SOMENTE AS CÉLULAS EM VERDE</t>
        </r>
      </text>
    </comment>
  </commentList>
</comments>
</file>

<file path=xl/comments5.xml><?xml version="1.0" encoding="utf-8"?>
<comments xmlns="http://schemas.openxmlformats.org/spreadsheetml/2006/main" xmlns:xdr="http://schemas.openxmlformats.org/drawingml/2006/spreadsheetDrawing">
  <authors>
    <author> </author>
  </authors>
  <commentList>
    <comment ref="A27" authorId="0">
      <text>
        <r>
          <rPr>
            <b val="true"/>
            <sz val="15"/>
            <color rgb="FF000000"/>
            <rFont val="Tahoma"/>
            <family val="2"/>
            <charset val="1"/>
          </rPr>
          <t xml:space="preserve">PREENCHER COM AS INFORMAÇÕES SOLICITADAS</t>
        </r>
      </text>
    </comment>
    <comment ref="G24" authorId="0">
      <text>
        <r>
          <rPr>
            <b val="true"/>
            <sz val="15"/>
            <color rgb="FF000000"/>
            <rFont val="Tahoma"/>
            <family val="2"/>
            <charset val="1"/>
          </rPr>
          <t xml:space="preserve">PREENCHER SOMENTE A CÉLULA EM VERDE</t>
        </r>
      </text>
    </comment>
  </commentList>
</comments>
</file>

<file path=xl/sharedStrings.xml><?xml version="1.0" encoding="utf-8"?>
<sst xmlns="http://schemas.openxmlformats.org/spreadsheetml/2006/main" count="596" uniqueCount="240">
  <si>
    <t xml:space="preserve">Periculosidade</t>
  </si>
  <si>
    <t xml:space="preserve">Insalubridade</t>
  </si>
  <si>
    <t xml:space="preserve">Adicional de horas NOTURNA</t>
  </si>
  <si>
    <t xml:space="preserve">Hora Noturna Excedente</t>
  </si>
  <si>
    <t xml:space="preserve">jornada</t>
  </si>
  <si>
    <t xml:space="preserve">Salário Mínimo</t>
  </si>
  <si>
    <t xml:space="preserve">Tributação</t>
  </si>
  <si>
    <t xml:space="preserve">Simples</t>
  </si>
  <si>
    <t xml:space="preserve">Desoneração</t>
  </si>
  <si>
    <t xml:space="preserve">0 - Lucro Presumido</t>
  </si>
  <si>
    <t xml:space="preserve">0 - SIM</t>
  </si>
  <si>
    <t xml:space="preserve">1 - Lucro Real</t>
  </si>
  <si>
    <t xml:space="preserve">1 - NÃO</t>
  </si>
  <si>
    <t xml:space="preserve">INSTRUÇÕES DE PREENCHIMENTO (PREGOEIRO)</t>
  </si>
  <si>
    <t xml:space="preserve">1- Desproteger a quantidade de planilha (função 1, função 2, etc) que serão necessárias para o certame, de acordo com o número de funções a serem contratadas. Para desproteger, clique com o lado direito do mouse na planilha desejada e vá em desproteger planilha.  (senha: cjlcmsp)</t>
  </si>
  <si>
    <r>
      <rPr>
        <sz val="11"/>
        <color rgb="FF000000"/>
        <rFont val="Arial"/>
        <family val="2"/>
        <charset val="1"/>
      </rPr>
      <t xml:space="preserve">2- Descrever cada função da contratação nas células </t>
    </r>
    <r>
      <rPr>
        <b val="true"/>
        <sz val="11"/>
        <color rgb="FF000000"/>
        <rFont val="Arial"/>
        <family val="2"/>
        <charset val="1"/>
      </rPr>
      <t xml:space="preserve">A17 </t>
    </r>
    <r>
      <rPr>
        <sz val="11"/>
        <color rgb="FF000000"/>
        <rFont val="Arial"/>
        <family val="2"/>
        <charset val="1"/>
      </rPr>
      <t xml:space="preserve">de cada planilha. Ex.: Copeiro, Auxiliar de Cozinha, etc.</t>
    </r>
  </si>
  <si>
    <r>
      <rPr>
        <sz val="11"/>
        <color rgb="FF000000"/>
        <rFont val="Arial"/>
        <family val="2"/>
        <charset val="1"/>
      </rPr>
      <t xml:space="preserve">3 - Descrever a quantidade de postos pretendidas para cada função nas células </t>
    </r>
    <r>
      <rPr>
        <b val="true"/>
        <sz val="11"/>
        <color rgb="FF000000"/>
        <rFont val="Arial"/>
        <family val="2"/>
        <charset val="1"/>
      </rPr>
      <t xml:space="preserve">D17</t>
    </r>
    <r>
      <rPr>
        <sz val="11"/>
        <color rgb="FF000000"/>
        <rFont val="Arial"/>
        <family val="2"/>
        <charset val="1"/>
      </rPr>
      <t xml:space="preserve"> de cada planilha.</t>
    </r>
  </si>
  <si>
    <r>
      <rPr>
        <sz val="11"/>
        <color rgb="FF000000"/>
        <rFont val="Arial"/>
        <family val="2"/>
        <charset val="1"/>
      </rPr>
      <t xml:space="preserve">4 - Descrever o código CBO nas células</t>
    </r>
    <r>
      <rPr>
        <b val="true"/>
        <sz val="11"/>
        <color rgb="FF000000"/>
        <rFont val="Arial"/>
        <family val="2"/>
        <charset val="1"/>
      </rPr>
      <t xml:space="preserve"> E21</t>
    </r>
    <r>
      <rPr>
        <sz val="11"/>
        <color rgb="FF000000"/>
        <rFont val="Arial"/>
        <family val="2"/>
        <charset val="1"/>
      </rPr>
      <t xml:space="preserve"> de cada planilha.</t>
    </r>
  </si>
  <si>
    <r>
      <rPr>
        <sz val="11"/>
        <color rgb="FF000000"/>
        <rFont val="Arial"/>
        <family val="2"/>
        <charset val="1"/>
      </rPr>
      <t xml:space="preserve">5 - Preencher o período desejado para a contabilização dos dias úteis nas células </t>
    </r>
    <r>
      <rPr>
        <b val="true"/>
        <sz val="11"/>
        <color rgb="FF000000"/>
        <rFont val="Arial"/>
        <family val="2"/>
        <charset val="1"/>
      </rPr>
      <t xml:space="preserve">A84 </t>
    </r>
    <r>
      <rPr>
        <sz val="11"/>
        <color rgb="FF000000"/>
        <rFont val="Arial"/>
        <family val="2"/>
        <charset val="1"/>
      </rPr>
      <t xml:space="preserve">de cada planilha.</t>
    </r>
  </si>
  <si>
    <r>
      <rPr>
        <sz val="11"/>
        <color rgb="FF000000"/>
        <rFont val="Arial"/>
        <family val="2"/>
        <charset val="1"/>
      </rPr>
      <t xml:space="preserve">6 - Preencher as células</t>
    </r>
    <r>
      <rPr>
        <b val="true"/>
        <sz val="11"/>
        <color rgb="FF000000"/>
        <rFont val="Arial"/>
        <family val="2"/>
        <charset val="1"/>
      </rPr>
      <t xml:space="preserve"> E84</t>
    </r>
    <r>
      <rPr>
        <sz val="11"/>
        <color rgb="FF000000"/>
        <rFont val="Arial"/>
        <family val="2"/>
        <charset val="1"/>
      </rPr>
      <t xml:space="preserve"> com o número de dias úteis verificado no período. (Dica: é possível verificar em http://www.dias-uteis.com/)</t>
    </r>
  </si>
  <si>
    <t xml:space="preserve">7 - Excluir as planilhas sobressalentes (caso a contratação seja para menos de 10 funções).</t>
  </si>
  <si>
    <t xml:space="preserve">8 - Excluir as funções sobressalentes do quadro de preços da planilha 'modelo de proposta de preços' (caso a contratação seja para menos de 10 funções).</t>
  </si>
  <si>
    <t xml:space="preserve">9 - Proteger as planilhas utilizadas. Para proteger, clique com o botão do lado direito do mouse na planilha desejada e vá em proteger planilha. (senha:cjlcmsp)</t>
  </si>
  <si>
    <t xml:space="preserve">10 - Excluir a planilha Instruções ao Pregoeiro. (IMPORTANTE).</t>
  </si>
  <si>
    <t xml:space="preserve">PLANILHA DE CUSTOS E FORMAÇÃO DE PREÇOS</t>
  </si>
  <si>
    <t xml:space="preserve">IDENTIFICAÇÃO DA EMPRESA</t>
  </si>
  <si>
    <t xml:space="preserve">A</t>
  </si>
  <si>
    <t xml:space="preserve">Razão Social: </t>
  </si>
  <si>
    <t xml:space="preserve">B</t>
  </si>
  <si>
    <t xml:space="preserve">CNPJ: </t>
  </si>
  <si>
    <t xml:space="preserve">C</t>
  </si>
  <si>
    <t xml:space="preserve">Optante pelo Simples Nacional?</t>
  </si>
  <si>
    <t xml:space="preserve">D</t>
  </si>
  <si>
    <t xml:space="preserve">Empresa Optante pela desoneração da Folha de Pagamento?</t>
  </si>
  <si>
    <t xml:space="preserve">E</t>
  </si>
  <si>
    <t xml:space="preserve">Regime Tributário</t>
  </si>
  <si>
    <t xml:space="preserve">F</t>
  </si>
  <si>
    <t xml:space="preserve">Outros: </t>
  </si>
  <si>
    <t xml:space="preserve">Discriminação dos Serviços (dados referentes à contratação)</t>
  </si>
  <si>
    <t xml:space="preserve">Data de apresentação da proposta (dia/mês/ano)</t>
  </si>
  <si>
    <t xml:space="preserve">Município/UF</t>
  </si>
  <si>
    <t xml:space="preserve">São Paulo/SP</t>
  </si>
  <si>
    <t xml:space="preserve">Ano Acordo, Convenção ou Dissídio Coletivo</t>
  </si>
  <si>
    <t xml:space="preserve">Número de meses de execução contratual</t>
  </si>
  <si>
    <t xml:space="preserve">12 meses</t>
  </si>
  <si>
    <t xml:space="preserve">Identificação do Serviço</t>
  </si>
  <si>
    <t xml:space="preserve">Tipo de Serviço</t>
  </si>
  <si>
    <t xml:space="preserve">Unidade de Medida</t>
  </si>
  <si>
    <t xml:space="preserve">Quantidade Total a Contratar (em função da Unidade de Medida)</t>
  </si>
  <si>
    <t xml:space="preserve">Mecânico de Ar Condicionado</t>
  </si>
  <si>
    <t xml:space="preserve">POSTO</t>
  </si>
  <si>
    <t xml:space="preserve">MÃO DE OBRA</t>
  </si>
  <si>
    <t xml:space="preserve">Mão de obra vinculada à execução contratual</t>
  </si>
  <si>
    <t xml:space="preserve">Dados para composição dos custos referente à mão de obra</t>
  </si>
  <si>
    <t xml:space="preserve">Classificação Brasileira de Ocupações (CBO) </t>
  </si>
  <si>
    <t xml:space="preserve">9112-05</t>
  </si>
  <si>
    <t xml:space="preserve">Jornada de Trabalho (40 ou 44 horas semanais)</t>
  </si>
  <si>
    <t xml:space="preserve">Categoria/Sindicato Profissional (vinculada à execução contratual)</t>
  </si>
  <si>
    <t xml:space="preserve">Data-Base da Categoria (dia/mês/ano)</t>
  </si>
  <si>
    <t xml:space="preserve">MÓDULO 1 : COMPOSIÇÃO DA REMUNERAÇÃO</t>
  </si>
  <si>
    <t xml:space="preserve">Composição da Remuneração</t>
  </si>
  <si>
    <t xml:space="preserve">Valor (R$)</t>
  </si>
  <si>
    <t xml:space="preserve">Salário-Base</t>
  </si>
  <si>
    <r>
      <rPr>
        <sz val="11"/>
        <rFont val="Arial"/>
        <family val="2"/>
        <charset val="1"/>
      </rPr>
      <t xml:space="preserve">Adicional de Periculosidade (se aplicável, </t>
    </r>
    <r>
      <rPr>
        <b val="true"/>
        <sz val="11"/>
        <rFont val="Arial"/>
        <family val="2"/>
        <charset val="1"/>
      </rPr>
      <t xml:space="preserve">inserir parâmetro no quadro abaixo)</t>
    </r>
  </si>
  <si>
    <r>
      <rPr>
        <sz val="11"/>
        <rFont val="Arial"/>
        <family val="2"/>
        <charset val="1"/>
      </rPr>
      <t xml:space="preserve">Adicional de Insalubridade (se aplicável, </t>
    </r>
    <r>
      <rPr>
        <b val="true"/>
        <sz val="11"/>
        <rFont val="Arial"/>
        <family val="2"/>
        <charset val="1"/>
      </rPr>
      <t xml:space="preserve">inserir parâmetro no quadro abaixo)</t>
    </r>
  </si>
  <si>
    <r>
      <rPr>
        <sz val="11"/>
        <rFont val="Arial"/>
        <family val="2"/>
        <charset val="1"/>
      </rPr>
      <t xml:space="preserve">Adicional Noturno (se aplicável, </t>
    </r>
    <r>
      <rPr>
        <b val="true"/>
        <sz val="11"/>
        <rFont val="Arial"/>
        <family val="2"/>
        <charset val="1"/>
      </rPr>
      <t xml:space="preserve">inserir parâmetro no quadro abaixo)</t>
    </r>
  </si>
  <si>
    <r>
      <rPr>
        <sz val="11"/>
        <rFont val="Arial"/>
        <family val="2"/>
        <charset val="1"/>
      </rPr>
      <t xml:space="preserve">Adicional de Hora Noturna Reduzida (se aplicável, </t>
    </r>
    <r>
      <rPr>
        <b val="true"/>
        <sz val="11"/>
        <rFont val="Arial"/>
        <family val="2"/>
        <charset val="1"/>
      </rPr>
      <t xml:space="preserve">inserir parâmetro no quadro abaixo)</t>
    </r>
  </si>
  <si>
    <t xml:space="preserve">TOTAL</t>
  </si>
  <si>
    <t xml:space="preserve">TOTAL MÓDULO 1</t>
  </si>
  <si>
    <t xml:space="preserve">QUADRO DE PARÂMETROS 1 - COMPOSIÇÃO DA REMUNERAÇÃO</t>
  </si>
  <si>
    <t xml:space="preserve">%</t>
  </si>
  <si>
    <t xml:space="preserve">1.B</t>
  </si>
  <si>
    <t xml:space="preserve">Adicional de Periculosidade (se aplicável)</t>
  </si>
  <si>
    <t xml:space="preserve"> 30% sobre o salário-base</t>
  </si>
  <si>
    <t xml:space="preserve">1.C</t>
  </si>
  <si>
    <t xml:space="preserve">Adicional de Insalubridade (se aplicável) </t>
  </si>
  <si>
    <t xml:space="preserve">10%, 20%, 40% sobre o salário mínimo ou conforme a CCT</t>
  </si>
  <si>
    <t xml:space="preserve">1.D</t>
  </si>
  <si>
    <t xml:space="preserve">Adicional Noturno (se aplicável)</t>
  </si>
  <si>
    <t xml:space="preserve">20% sobre a hora diurna (somente entre 22:00 e 5:00)</t>
  </si>
  <si>
    <t xml:space="preserve">1.E</t>
  </si>
  <si>
    <t xml:space="preserve">Adicional de Hora Noturna Reduzida (se aplicável)</t>
  </si>
  <si>
    <t xml:space="preserve">+ 1 hora por dia trabalhado</t>
  </si>
  <si>
    <t xml:space="preserve"> MÓDULO 2: ENCARGOS E BENEFÍCIOS ANUAIS, MENSAIS E DIÁRIOS</t>
  </si>
  <si>
    <t xml:space="preserve">SUBMÓDULO 2.1   -  DÉCIMO TERCEIRO SALÁRIO, FÉRIAS E ADICIONAL DE FÉRIAS</t>
  </si>
  <si>
    <t xml:space="preserve">2.1</t>
  </si>
  <si>
    <t xml:space="preserve">13º  Salário, Férias e Adicional de Férias</t>
  </si>
  <si>
    <t xml:space="preserve">% mínimo</t>
  </si>
  <si>
    <t xml:space="preserve">13º (décimo terceiro) Salário</t>
  </si>
  <si>
    <t xml:space="preserve">Férias e Adicional de Férias</t>
  </si>
  <si>
    <t xml:space="preserve">TOTAL SUBMÓDULO 2.1</t>
  </si>
  <si>
    <t xml:space="preserve">BASE DE CÁLCULO PARA O MÓDULO 2.2 </t>
  </si>
  <si>
    <t xml:space="preserve"> MÓDULO 1</t>
  </si>
  <si>
    <t xml:space="preserve"> MÓDULO 2.1</t>
  </si>
  <si>
    <t xml:space="preserve">SUBMÓDULO 2.2 – ENCARGOS PREVIDENCIÁRIOS (GPS), FUNDO DE GARANTIA POR TEMPO DE SERVIÇOS (FGTS) E OUTRAS CONTRIBUIÇÕES</t>
  </si>
  <si>
    <t xml:space="preserve">2.2</t>
  </si>
  <si>
    <t xml:space="preserve">GPS, FGTS e OUTRAS CONTRIBUIÇÕES</t>
  </si>
  <si>
    <t xml:space="preserve">INSS </t>
  </si>
  <si>
    <t xml:space="preserve">SALÁRIO EDUCAÇÃO</t>
  </si>
  <si>
    <r>
      <rPr>
        <b val="true"/>
        <sz val="11"/>
        <rFont val="Arial"/>
        <family val="2"/>
        <charset val="1"/>
      </rPr>
      <t xml:space="preserve">SAT</t>
    </r>
    <r>
      <rPr>
        <sz val="11"/>
        <rFont val="Arial"/>
        <family val="2"/>
        <charset val="1"/>
      </rPr>
      <t xml:space="preserve"> - Seguro Acidente de Trabalho </t>
    </r>
    <r>
      <rPr>
        <b val="true"/>
        <sz val="11"/>
        <rFont val="Arial"/>
        <family val="2"/>
        <charset val="1"/>
      </rPr>
      <t xml:space="preserve">(VIDE NOTA 01)
(Inserir Parâmetros no quadro abaixo)</t>
    </r>
  </si>
  <si>
    <t xml:space="preserve">SESI / SESC</t>
  </si>
  <si>
    <t xml:space="preserve">SENAI / SENAC</t>
  </si>
  <si>
    <t xml:space="preserve">SEBRAE</t>
  </si>
  <si>
    <t xml:space="preserve">G</t>
  </si>
  <si>
    <t xml:space="preserve">INCRA</t>
  </si>
  <si>
    <t xml:space="preserve">H</t>
  </si>
  <si>
    <t xml:space="preserve">FGTS</t>
  </si>
  <si>
    <t xml:space="preserve">TOTAL SUBMÓDULO 2.2 </t>
  </si>
  <si>
    <r>
      <rPr>
        <b val="true"/>
        <sz val="11"/>
        <rFont val="Arial"/>
        <family val="2"/>
        <charset val="1"/>
      </rPr>
      <t xml:space="preserve">NOTA 01:</t>
    </r>
    <r>
      <rPr>
        <sz val="11"/>
        <rFont val="Arial"/>
        <family val="2"/>
        <charset val="1"/>
      </rPr>
      <t xml:space="preserve"> O percentual para aplicação no </t>
    </r>
    <r>
      <rPr>
        <b val="true"/>
        <sz val="11"/>
        <rFont val="Arial"/>
        <family val="2"/>
        <charset val="1"/>
      </rPr>
      <t xml:space="preserve">SAT – Seguro Acidente de Trabalho</t>
    </r>
    <r>
      <rPr>
        <sz val="11"/>
        <rFont val="Arial"/>
        <family val="2"/>
        <charset val="1"/>
      </rPr>
      <t xml:space="preserve"> deverá ser obtido pela empresa através da multiplicação do</t>
    </r>
    <r>
      <rPr>
        <b val="true"/>
        <sz val="11"/>
        <rFont val="Arial"/>
        <family val="2"/>
        <charset val="1"/>
      </rPr>
      <t xml:space="preserve"> FAP - Fator Acidentário de Prevenção</t>
    </r>
    <r>
      <rPr>
        <sz val="11"/>
        <rFont val="Arial"/>
        <family val="2"/>
        <charset val="1"/>
      </rPr>
      <t xml:space="preserve"> pelo percentual indicado na tabela de </t>
    </r>
    <r>
      <rPr>
        <b val="true"/>
        <sz val="11"/>
        <rFont val="Arial"/>
        <family val="2"/>
        <charset val="1"/>
      </rPr>
      <t xml:space="preserve">RAT - Riscos Ambientais de Trabalho</t>
    </r>
    <r>
      <rPr>
        <sz val="11"/>
        <rFont val="Arial"/>
        <family val="2"/>
        <charset val="1"/>
      </rPr>
      <t xml:space="preserve">, conforme Decreto n° 2048/99.
O </t>
    </r>
    <r>
      <rPr>
        <b val="true"/>
        <sz val="11"/>
        <rFont val="Arial"/>
        <family val="2"/>
        <charset val="1"/>
      </rPr>
      <t xml:space="preserve">FAP – Fator Acidentário de Prevenção</t>
    </r>
    <r>
      <rPr>
        <sz val="11"/>
        <rFont val="Arial"/>
        <family val="2"/>
        <charset val="1"/>
      </rPr>
      <t xml:space="preserve"> poderá ser obtido através do link: https://www2.dataprev.gov.br/FapWeb/pages/login.xhtml. </t>
    </r>
  </si>
  <si>
    <t xml:space="preserve">QUADRO DE PARÂMETROS 2.2 - SAT</t>
  </si>
  <si>
    <r>
      <rPr>
        <b val="true"/>
        <sz val="11"/>
        <rFont val="Arial"/>
        <family val="2"/>
        <charset val="1"/>
      </rPr>
      <t xml:space="preserve">2.2-C -</t>
    </r>
    <r>
      <rPr>
        <sz val="11"/>
        <rFont val="Arial"/>
        <family val="2"/>
        <charset val="1"/>
      </rPr>
      <t xml:space="preserve"> FATOR ACIDENTÁRIO DE PREVENÇÃO - FAP</t>
    </r>
  </si>
  <si>
    <r>
      <rPr>
        <b val="true"/>
        <sz val="11"/>
        <rFont val="Arial"/>
        <family val="2"/>
        <charset val="1"/>
      </rPr>
      <t xml:space="preserve">2.2-C -</t>
    </r>
    <r>
      <rPr>
        <sz val="11"/>
        <rFont val="Arial"/>
        <family val="2"/>
        <charset val="1"/>
      </rPr>
      <t xml:space="preserve"> RISCOS AMBIENTAIS DE TRABALHO - RAT</t>
    </r>
  </si>
  <si>
    <t xml:space="preserve">SUBMÓDULO 2.3   -  BENEFÍCIOS MENSAIS E DIÁRIOS</t>
  </si>
  <si>
    <t xml:space="preserve">2.3</t>
  </si>
  <si>
    <t xml:space="preserve">Benefícios Mensais e Diários</t>
  </si>
  <si>
    <r>
      <rPr>
        <sz val="11"/>
        <rFont val="Arial"/>
        <family val="2"/>
        <charset val="1"/>
      </rPr>
      <t xml:space="preserve">Auxílio Transporte (vide memória de cálculo 01) </t>
    </r>
    <r>
      <rPr>
        <b val="true"/>
        <sz val="11"/>
        <rFont val="Arial"/>
        <family val="2"/>
        <charset val="1"/>
      </rPr>
      <t xml:space="preserve">(Inserir Parâmetros no quadro abaixo)</t>
    </r>
  </si>
  <si>
    <r>
      <rPr>
        <sz val="11"/>
        <rFont val="Arial"/>
        <family val="2"/>
        <charset val="1"/>
      </rPr>
      <t xml:space="preserve">Auxílio Refeição (vide memória de cálculo 01) </t>
    </r>
    <r>
      <rPr>
        <b val="true"/>
        <sz val="11"/>
        <rFont val="Arial"/>
        <family val="2"/>
        <charset val="1"/>
      </rPr>
      <t xml:space="preserve">(Inserir Parâmetros no quadro abaixo)</t>
    </r>
  </si>
  <si>
    <t xml:space="preserve">Auxílio Alimentação (se aplicável)</t>
  </si>
  <si>
    <t xml:space="preserve">Assistência Médica e Familiar (se aplicável)</t>
  </si>
  <si>
    <t xml:space="preserve">Seguro de Vida (se aplicável)</t>
  </si>
  <si>
    <t xml:space="preserve">Outros</t>
  </si>
  <si>
    <t xml:space="preserve">TOTAL SUBMÓDULO 2.3 </t>
  </si>
  <si>
    <t xml:space="preserve">MEMÓRIA DE CÁLCULO 01 – BENEFÍCIOS MENSAIS E DIÁRIOS (DIAS ÚTEIS)</t>
  </si>
  <si>
    <t xml:space="preserve">Para fins de contabilização de dias úteis para a presente contratação considerar-se-á o período indicado abaixo, independentemente da data da assinatura do contrato.</t>
  </si>
  <si>
    <t xml:space="preserve">Dias úteis 03/09/2019 a 02/09/2020</t>
  </si>
  <si>
    <t xml:space="preserve">Média mensal de dias úteis
</t>
  </si>
  <si>
    <t xml:space="preserve">QUADRO DE PARÂMETROS 2.3 - AUXÍLIO TRANSPORTE E/OU REFEIÇÃO</t>
  </si>
  <si>
    <r>
      <rPr>
        <b val="true"/>
        <sz val="11"/>
        <rFont val="Arial"/>
        <family val="2"/>
        <charset val="1"/>
      </rPr>
      <t xml:space="preserve">2.3-A -</t>
    </r>
    <r>
      <rPr>
        <sz val="11"/>
        <rFont val="Arial"/>
        <family val="2"/>
        <charset val="1"/>
      </rPr>
      <t xml:space="preserve"> VALOR DIÁRIO PARA AUXÍLIO TRANSPORTE (considerar no mínimo 2 viagens/dia)</t>
    </r>
  </si>
  <si>
    <r>
      <rPr>
        <b val="true"/>
        <sz val="11"/>
        <rFont val="Arial"/>
        <family val="2"/>
        <charset val="1"/>
      </rPr>
      <t xml:space="preserve">2.3-C -</t>
    </r>
    <r>
      <rPr>
        <sz val="11"/>
        <rFont val="Arial"/>
        <family val="2"/>
        <charset val="1"/>
      </rPr>
      <t xml:space="preserve"> VALOR DIÁRIO PARA AUXÍLIO REFEIÇÃO</t>
    </r>
  </si>
  <si>
    <t xml:space="preserve">QUADRO-RESUMO DO MÓDULO 2 - ENCARGOS E BENEFÍCIOS ANUAIS, MENSAIS E DIÁRIOS</t>
  </si>
  <si>
    <t xml:space="preserve"> Encargos e Benefícios Anuais, Mensais e Diários </t>
  </si>
  <si>
    <t xml:space="preserve">GPS, FGTS e outras contribuições</t>
  </si>
  <si>
    <t xml:space="preserve">MÓDULO 3 - PROVISÃO PARA RESCISÃO</t>
  </si>
  <si>
    <t xml:space="preserve">Provisão para Rescisão</t>
  </si>
  <si>
    <r>
      <rPr>
        <sz val="11"/>
        <rFont val="Arial"/>
        <family val="2"/>
        <charset val="1"/>
      </rPr>
      <t xml:space="preserve">Aviso Prévio Indenizado – API</t>
    </r>
    <r>
      <rPr>
        <b val="true"/>
        <sz val="11"/>
        <rFont val="Arial"/>
        <family val="2"/>
        <charset val="1"/>
      </rPr>
      <t xml:space="preserve"> (vide memória de cálculo 02)
(Inserir Parâmetros no quadro abaixo)</t>
    </r>
  </si>
  <si>
    <r>
      <rPr>
        <sz val="11"/>
        <rFont val="Arial"/>
        <family val="2"/>
        <charset val="1"/>
      </rPr>
      <t xml:space="preserve">Incidência do FGTS sobre Aviso Prévio Indenizado</t>
    </r>
    <r>
      <rPr>
        <b val="true"/>
        <sz val="11"/>
        <rFont val="Arial"/>
        <family val="2"/>
        <charset val="1"/>
      </rPr>
      <t xml:space="preserve"> (vide memória de cálculo 02)</t>
    </r>
  </si>
  <si>
    <r>
      <rPr>
        <sz val="11"/>
        <rFont val="Arial"/>
        <family val="2"/>
        <charset val="1"/>
      </rPr>
      <t xml:space="preserve">Multa do FGTS e Contribuição Social sobre o Aviso Prévio Indenizado </t>
    </r>
    <r>
      <rPr>
        <b val="true"/>
        <sz val="11"/>
        <rFont val="Arial"/>
        <family val="2"/>
        <charset val="1"/>
      </rPr>
      <t xml:space="preserve">(vide memória de cálculo 02)</t>
    </r>
  </si>
  <si>
    <r>
      <rPr>
        <sz val="11"/>
        <rFont val="Calibri"/>
        <family val="2"/>
        <charset val="1"/>
      </rPr>
      <t xml:space="preserve">Aviso Prévio Trabalhado – APT </t>
    </r>
    <r>
      <rPr>
        <b val="true"/>
        <sz val="11"/>
        <rFont val="Calibri"/>
        <family val="2"/>
        <charset val="1"/>
      </rPr>
      <t xml:space="preserve">(vide memória de cálculo 02)
(Inserir Parâmetros no quadro abaixo)</t>
    </r>
  </si>
  <si>
    <r>
      <rPr>
        <sz val="11"/>
        <rFont val="Arial"/>
        <family val="2"/>
        <charset val="1"/>
      </rPr>
      <t xml:space="preserve">Incidência dos encargos do SUBMÓDULO 2.2 sobre o Aviso Prévio Trabalhado </t>
    </r>
    <r>
      <rPr>
        <b val="true"/>
        <sz val="11"/>
        <rFont val="Arial"/>
        <family val="2"/>
        <charset val="1"/>
      </rPr>
      <t xml:space="preserve">(vide memória de cálculo 02)</t>
    </r>
  </si>
  <si>
    <r>
      <rPr>
        <sz val="11"/>
        <rFont val="Arial"/>
        <family val="2"/>
        <charset val="1"/>
      </rPr>
      <t xml:space="preserve">Multa do FGTS e contribuição social sobre o Aviso Prévio Trabalhado </t>
    </r>
    <r>
      <rPr>
        <b val="true"/>
        <sz val="11"/>
        <rFont val="Arial"/>
        <family val="2"/>
        <charset val="1"/>
      </rPr>
      <t xml:space="preserve">(vide memória de cálculo 02)</t>
    </r>
  </si>
  <si>
    <t xml:space="preserve">TOTAL MÓDULO 3 </t>
  </si>
  <si>
    <t xml:space="preserve">MEMÓRIA DE CÁLCULO 02 – PROVISIONAMENTO DE RESCISÃO</t>
  </si>
  <si>
    <r>
      <rPr>
        <b val="true"/>
        <sz val="11"/>
        <rFont val="Arial"/>
        <family val="2"/>
        <charset val="1"/>
      </rPr>
      <t xml:space="preserve">AVISO PRÉVIO INDENIZADO - API
</t>
    </r>
    <r>
      <rPr>
        <sz val="11"/>
        <rFont val="Arial"/>
        <family val="2"/>
        <charset val="1"/>
      </rPr>
      <t xml:space="preserve">[(1/12*X%)*100] = Y%
1 = Corresponde ao pagamento integram da remuneração com desligamento imediato do empregado.
12 = número de meses da duração do contrato.
X% = percentual de empregados que recebem aviso prévio indenizado</t>
    </r>
    <r>
      <rPr>
        <b val="true"/>
        <sz val="11"/>
        <rFont val="Arial"/>
        <family val="2"/>
        <charset val="1"/>
      </rPr>
      <t xml:space="preserve">.</t>
    </r>
  </si>
  <si>
    <r>
      <rPr>
        <b val="true"/>
        <sz val="11"/>
        <rFont val="Arial"/>
        <family val="2"/>
        <charset val="1"/>
      </rPr>
      <t xml:space="preserve">INCIDÊNCIA DO FGTS SOBRE AVISO PRÉVIO = </t>
    </r>
    <r>
      <rPr>
        <sz val="11"/>
        <rFont val="Arial"/>
        <family val="2"/>
        <charset val="1"/>
      </rPr>
      <t xml:space="preserve">(API*8%)</t>
    </r>
  </si>
  <si>
    <r>
      <rPr>
        <b val="true"/>
        <sz val="11"/>
        <rFont val="Arial"/>
        <family val="2"/>
        <charset val="1"/>
      </rPr>
      <t xml:space="preserve">AVISO PRÉVIO TRABALHADO – APT
</t>
    </r>
    <r>
      <rPr>
        <sz val="11"/>
        <rFont val="Arial"/>
        <family val="2"/>
        <charset val="1"/>
      </rPr>
      <t xml:space="preserve">{[(7/30/12)*β%]*100} = Z%
7 = Número de dias trabalhados / 30 = Mês de trabalho / 12 = Meses de duração do contrato
β% = Percentual de empregados que recebem aviso prévio trabalhado.</t>
    </r>
  </si>
  <si>
    <r>
      <rPr>
        <b val="true"/>
        <sz val="11"/>
        <rFont val="Arial"/>
        <family val="2"/>
        <charset val="1"/>
      </rPr>
      <t xml:space="preserve">INCIDÊNCIA DOS ENCARGOS DO SUBMÓDULO 2.2 SOBRE O AVISO PRÉVIO TRABALHADO
</t>
    </r>
    <r>
      <rPr>
        <sz val="11"/>
        <rFont val="Arial"/>
        <family val="2"/>
        <charset val="1"/>
      </rPr>
      <t xml:space="preserve">(% SUBMÓDULO 2.2 * APT)
Ou seja, o percentual apurado referente à GPS, FGTS e outras contribuições multiplicado pelo APT apurado.</t>
    </r>
  </si>
  <si>
    <r>
      <rPr>
        <b val="true"/>
        <sz val="11"/>
        <rFont val="Arial"/>
        <family val="2"/>
        <charset val="1"/>
      </rPr>
      <t xml:space="preserve">MULTA DO FGTS E CONTRIBUIÇÃO SOCIAL SOBRE O AVISO PRÉVIO TRABALHADO</t>
    </r>
    <r>
      <rPr>
        <sz val="11"/>
        <rFont val="Arial"/>
        <family val="2"/>
        <charset val="1"/>
      </rPr>
      <t xml:space="preserve"> 
[8%*(40%+10%)*β%] = α%
8% = FGTS
40% = Multa relativa ao FGTS para rescisão sem justa causa
10% = Contribuição Social sobre o FGTS
β% = percentual de empregados que recebem aviso prévio trabalhado.
</t>
    </r>
  </si>
  <si>
    <t xml:space="preserve">QUADRO DE PARÂMETROS 3 - PROVISÃO DE RESCISÃO</t>
  </si>
  <si>
    <t xml:space="preserve">3.A</t>
  </si>
  <si>
    <r>
      <rPr>
        <sz val="11"/>
        <rFont val="Arial"/>
        <family val="2"/>
        <charset val="1"/>
      </rPr>
      <t xml:space="preserve">Percentual de empregados que recebem aviso prévio</t>
    </r>
    <r>
      <rPr>
        <b val="true"/>
        <sz val="11"/>
        <rFont val="Arial"/>
        <family val="2"/>
        <charset val="1"/>
      </rPr>
      <t xml:space="preserve"> indenizado</t>
    </r>
    <r>
      <rPr>
        <sz val="11"/>
        <rFont val="Arial"/>
        <family val="2"/>
        <charset val="1"/>
      </rPr>
      <t xml:space="preserve"> - API.</t>
    </r>
  </si>
  <si>
    <t xml:space="preserve">3.D</t>
  </si>
  <si>
    <r>
      <rPr>
        <sz val="11"/>
        <rFont val="Arial"/>
        <family val="2"/>
        <charset val="1"/>
      </rPr>
      <t xml:space="preserve">Percentual de empregados que recebem aviso prévio </t>
    </r>
    <r>
      <rPr>
        <b val="true"/>
        <sz val="11"/>
        <rFont val="Arial"/>
        <family val="2"/>
        <charset val="1"/>
      </rPr>
      <t xml:space="preserve">trabalhado</t>
    </r>
    <r>
      <rPr>
        <sz val="11"/>
        <rFont val="Arial"/>
        <family val="2"/>
        <charset val="1"/>
      </rPr>
      <t xml:space="preserve"> - APT.</t>
    </r>
  </si>
  <si>
    <t xml:space="preserve">BASE DE CÁLCULO PARA O MÓDULO 4 = MÓDULO 1 + MÓDULO 2 + MÓDULO 3</t>
  </si>
  <si>
    <t xml:space="preserve">MÓDULO 2</t>
  </si>
  <si>
    <t xml:space="preserve"> MÓDULO 3</t>
  </si>
  <si>
    <t xml:space="preserve">TOTAL </t>
  </si>
  <si>
    <t xml:space="preserve">MÓDULO 4 - CUSTO DE REPOSIÇÃO DO PROFISSIONAL AUSENTE</t>
  </si>
  <si>
    <t xml:space="preserve">Ausências Legais</t>
  </si>
  <si>
    <t xml:space="preserve">PARÂMETROS MÁXIMOS</t>
  </si>
  <si>
    <t xml:space="preserve">INDICAR</t>
  </si>
  <si>
    <t xml:space="preserve">Férias</t>
  </si>
  <si>
    <t xml:space="preserve">2.1B - FÉRIAS/12 meses.</t>
  </si>
  <si>
    <t xml:space="preserve">Ausências legais</t>
  </si>
  <si>
    <r>
      <rPr>
        <sz val="11"/>
        <rFont val="Arial"/>
        <family val="2"/>
        <charset val="1"/>
      </rPr>
      <t xml:space="preserve">Estimativa de 2 dias por ano. Fonte: </t>
    </r>
    <r>
      <rPr>
        <b val="true"/>
        <sz val="11"/>
        <rFont val="Arial"/>
        <family val="2"/>
        <charset val="1"/>
      </rPr>
      <t xml:space="preserve">IBGE</t>
    </r>
  </si>
  <si>
    <t xml:space="preserve">Licença paternidade</t>
  </si>
  <si>
    <r>
      <rPr>
        <sz val="11"/>
        <rFont val="Arial"/>
        <family val="2"/>
        <charset val="1"/>
      </rPr>
      <t xml:space="preserve">0,037% ao ano. 
Fonte: </t>
    </r>
    <r>
      <rPr>
        <b val="true"/>
        <sz val="11"/>
        <rFont val="Arial"/>
        <family val="2"/>
        <charset val="1"/>
      </rPr>
      <t xml:space="preserve">CadTerc</t>
    </r>
  </si>
  <si>
    <t xml:space="preserve">Ausência por Acidente de trabalho</t>
  </si>
  <si>
    <r>
      <rPr>
        <sz val="11"/>
        <rFont val="Arial"/>
        <family val="2"/>
        <charset val="1"/>
      </rPr>
      <t xml:space="preserve">0,0354% ao ano. 
Fonte: </t>
    </r>
    <r>
      <rPr>
        <b val="true"/>
        <sz val="11"/>
        <rFont val="Arial"/>
        <family val="2"/>
        <charset val="1"/>
      </rPr>
      <t xml:space="preserve">CadTerc</t>
    </r>
  </si>
  <si>
    <t xml:space="preserve">Afastamento Maternidade </t>
  </si>
  <si>
    <r>
      <rPr>
        <sz val="11"/>
        <rFont val="Arial"/>
        <family val="2"/>
        <charset val="1"/>
      </rPr>
      <t xml:space="preserve">0,0263% ao ano.
Fonte: </t>
    </r>
    <r>
      <rPr>
        <b val="true"/>
        <sz val="11"/>
        <rFont val="Arial"/>
        <family val="2"/>
        <charset val="1"/>
      </rPr>
      <t xml:space="preserve">CadTerc</t>
    </r>
  </si>
  <si>
    <t xml:space="preserve">Outros (especificar): </t>
  </si>
  <si>
    <t xml:space="preserve">TOTAL MÓDULO 4</t>
  </si>
  <si>
    <t xml:space="preserve">MÓDULO 5 - INSUMOS DIVERSOS</t>
  </si>
  <si>
    <t xml:space="preserve">Insumos Diversos</t>
  </si>
  <si>
    <t xml:space="preserve">Uniformes</t>
  </si>
  <si>
    <r>
      <rPr>
        <b val="true"/>
        <sz val="11"/>
        <rFont val="Arial"/>
        <family val="2"/>
        <charset val="1"/>
      </rPr>
      <t xml:space="preserve">Materiais</t>
    </r>
    <r>
      <rPr>
        <sz val="11"/>
        <rFont val="Arial"/>
        <family val="2"/>
        <charset val="1"/>
      </rPr>
      <t xml:space="preserve"> </t>
    </r>
  </si>
  <si>
    <r>
      <rPr>
        <b val="true"/>
        <sz val="11"/>
        <rFont val="Arial"/>
        <family val="2"/>
        <charset val="1"/>
      </rPr>
      <t xml:space="preserve">Equipamentos</t>
    </r>
    <r>
      <rPr>
        <sz val="11"/>
        <rFont val="Arial"/>
        <family val="2"/>
        <charset val="1"/>
      </rPr>
      <t xml:space="preserve"> </t>
    </r>
  </si>
  <si>
    <t xml:space="preserve">Equipamentos de Proteção Indiviual</t>
  </si>
  <si>
    <t xml:space="preserve">TOTAL MÓDULO 5</t>
  </si>
  <si>
    <t xml:space="preserve">BASE DE CÁLCULO PARA O MÓDULO 6 = MÓDULO 1 + MÓDULO 2 + MÓDULO 3 + MÓDULO 4 + MÓDULO 5</t>
  </si>
  <si>
    <t xml:space="preserve">MÓDULO 4</t>
  </si>
  <si>
    <t xml:space="preserve">MÓDULO 5</t>
  </si>
  <si>
    <t xml:space="preserve">MÓDULO 6 – CUSTOS INDIRETOS, TRIBUTOS E LUCRO </t>
  </si>
  <si>
    <t xml:space="preserve">nota1</t>
  </si>
  <si>
    <t xml:space="preserve">nota 2</t>
  </si>
  <si>
    <t xml:space="preserve">Custos Indiretos, Tributos e Lucro</t>
  </si>
  <si>
    <t xml:space="preserve">Custos Indiretos</t>
  </si>
  <si>
    <r>
      <rPr>
        <sz val="11"/>
        <rFont val="Arial"/>
        <family val="2"/>
        <charset val="1"/>
      </rPr>
      <t xml:space="preserve">Lucro</t>
    </r>
    <r>
      <rPr>
        <b val="true"/>
        <sz val="11"/>
        <rFont val="Arial"/>
        <family val="2"/>
        <charset val="1"/>
      </rPr>
      <t xml:space="preserve"> (vide memória de cálculo 03)</t>
    </r>
  </si>
  <si>
    <r>
      <rPr>
        <b val="true"/>
        <sz val="11"/>
        <rFont val="Arial"/>
        <family val="2"/>
        <charset val="1"/>
      </rPr>
      <t xml:space="preserve"> </t>
    </r>
    <r>
      <rPr>
        <sz val="11"/>
        <rFont val="Arial"/>
        <family val="2"/>
        <charset val="1"/>
      </rPr>
      <t xml:space="preserve"> Faturamento Total </t>
    </r>
    <r>
      <rPr>
        <b val="true"/>
        <sz val="11"/>
        <rFont val="Arial"/>
        <family val="2"/>
        <charset val="1"/>
      </rPr>
      <t xml:space="preserve">(vide memória de cálculo 03)                                                      </t>
    </r>
  </si>
  <si>
    <t xml:space="preserve">Tributos</t>
  </si>
  <si>
    <r>
      <rPr>
        <sz val="11"/>
        <rFont val="Arial"/>
        <family val="2"/>
        <charset val="1"/>
      </rPr>
      <t xml:space="preserve">C1-A - </t>
    </r>
    <r>
      <rPr>
        <b val="true"/>
        <sz val="11"/>
        <rFont val="Arial"/>
        <family val="2"/>
        <charset val="1"/>
      </rPr>
      <t xml:space="preserve">PIS</t>
    </r>
  </si>
  <si>
    <r>
      <rPr>
        <sz val="11"/>
        <rFont val="Arial"/>
        <family val="2"/>
        <charset val="1"/>
      </rPr>
      <t xml:space="preserve">C1-B - </t>
    </r>
    <r>
      <rPr>
        <b val="true"/>
        <sz val="11"/>
        <rFont val="Arial"/>
        <family val="2"/>
        <charset val="1"/>
      </rPr>
      <t xml:space="preserve">COFINS</t>
    </r>
  </si>
  <si>
    <t xml:space="preserve">C1-C - CPRB</t>
  </si>
  <si>
    <t xml:space="preserve">C2 - Tributos Estaduais</t>
  </si>
  <si>
    <r>
      <rPr>
        <sz val="11"/>
        <rFont val="Arial"/>
        <family val="2"/>
        <charset val="1"/>
      </rPr>
      <t xml:space="preserve">C3-A - </t>
    </r>
    <r>
      <rPr>
        <b val="true"/>
        <sz val="11"/>
        <rFont val="Arial"/>
        <family val="2"/>
        <charset val="1"/>
      </rPr>
      <t xml:space="preserve">ISS</t>
    </r>
  </si>
  <si>
    <t xml:space="preserve">SOMA DOS TRIBUTOS</t>
  </si>
  <si>
    <t xml:space="preserve">TOTAL DOS CUSTOS INDIRETOS, TRIBUTOS E LUCRO</t>
  </si>
  <si>
    <t xml:space="preserve">TOTAL MÓDULO 6</t>
  </si>
  <si>
    <t xml:space="preserve">MEMÓRIA DE CÁLCULO 03 – CUSTOS INDIRETOS, LUCRO E TRIBUTOS</t>
  </si>
  <si>
    <r>
      <rPr>
        <b val="true"/>
        <sz val="11"/>
        <rFont val="Arial"/>
        <family val="2"/>
        <charset val="1"/>
      </rPr>
      <t xml:space="preserve">LUCRO: </t>
    </r>
    <r>
      <rPr>
        <sz val="11"/>
        <rFont val="Arial"/>
        <family val="2"/>
        <charset val="1"/>
      </rPr>
      <t xml:space="preserve">BASE DE CÁLCULO PARA MÓDULO 6 + CUSTOS INDIRETOS * PERCENTUAL DE LUCRO (INDICADO PELA EMPRESA).</t>
    </r>
  </si>
  <si>
    <r>
      <rPr>
        <b val="true"/>
        <sz val="11"/>
        <rFont val="Arial"/>
        <family val="2"/>
        <charset val="1"/>
      </rPr>
      <t xml:space="preserve">FATURAMENTO TOTAL: </t>
    </r>
    <r>
      <rPr>
        <sz val="11"/>
        <rFont val="Arial"/>
        <family val="2"/>
        <charset val="1"/>
      </rPr>
      <t xml:space="preserve">BASE DE CÁLCULO PARA MÓDULO 6 + CUSTOS INDIRETOS * PERCENTUAL DE LUCRO.</t>
    </r>
  </si>
  <si>
    <r>
      <rPr>
        <b val="true"/>
        <sz val="11"/>
        <rFont val="Arial"/>
        <family val="2"/>
        <charset val="1"/>
      </rPr>
      <t xml:space="preserve">TRIBUTOS: </t>
    </r>
    <r>
      <rPr>
        <sz val="11"/>
        <rFont val="Arial"/>
        <family val="2"/>
        <charset val="1"/>
      </rPr>
      <t xml:space="preserve">O cálculo dos tributos deve considerar o faturamento total e utilizar o cálculo por dentro. Isto é:
{(FATURAMENTO TOTAL) / [(100-SOMA DOS TRIBUTOS)/100]} = TRIBUTOS
PIS= Alíquota PIS (%) * TRIBUTOS
COFINS= Alíquota COFINS (%) * TRIBUTOS
ISS= Alíquota ISS (%) * TRIBUTOS
CPRB= Alíquota de Contribuição Previdenciária sobre Receita Bruta - CPRB (%) * TRIBUTOS</t>
    </r>
  </si>
  <si>
    <t xml:space="preserve">QUADRO DE PARÂMETROS 6 - CUSTOS, LUCRO E TRIBUTOS</t>
  </si>
  <si>
    <r>
      <rPr>
        <b val="true"/>
        <sz val="11"/>
        <rFont val="Arial"/>
        <family val="2"/>
        <charset val="1"/>
      </rPr>
      <t xml:space="preserve">6.A - </t>
    </r>
    <r>
      <rPr>
        <sz val="11"/>
        <rFont val="Arial"/>
        <family val="2"/>
        <charset val="1"/>
      </rPr>
      <t xml:space="preserve">CUSTOS INDIRETOS</t>
    </r>
  </si>
  <si>
    <r>
      <rPr>
        <b val="true"/>
        <sz val="11"/>
        <rFont val="Arial"/>
        <family val="2"/>
        <charset val="1"/>
      </rPr>
      <t xml:space="preserve">6.B - </t>
    </r>
    <r>
      <rPr>
        <sz val="11"/>
        <rFont val="Arial"/>
        <family val="2"/>
        <charset val="1"/>
      </rPr>
      <t xml:space="preserve">LUCRO</t>
    </r>
  </si>
  <si>
    <r>
      <rPr>
        <b val="true"/>
        <sz val="11"/>
        <rFont val="Arial"/>
        <family val="2"/>
        <charset val="1"/>
      </rPr>
      <t xml:space="preserve">6.C1A - </t>
    </r>
    <r>
      <rPr>
        <sz val="11"/>
        <rFont val="Arial"/>
        <family val="2"/>
        <charset val="1"/>
      </rPr>
      <t xml:space="preserve">PIS</t>
    </r>
  </si>
  <si>
    <r>
      <rPr>
        <b val="true"/>
        <sz val="11"/>
        <rFont val="Arial"/>
        <family val="2"/>
        <charset val="1"/>
      </rPr>
      <t xml:space="preserve">6.C1B - </t>
    </r>
    <r>
      <rPr>
        <sz val="11"/>
        <rFont val="Arial"/>
        <family val="2"/>
        <charset val="1"/>
      </rPr>
      <t xml:space="preserve">COFINS</t>
    </r>
  </si>
  <si>
    <r>
      <rPr>
        <b val="true"/>
        <sz val="11"/>
        <rFont val="Arial"/>
        <family val="2"/>
        <charset val="1"/>
      </rPr>
      <t xml:space="preserve">6.C1C - </t>
    </r>
    <r>
      <rPr>
        <sz val="11"/>
        <rFont val="Arial"/>
        <family val="2"/>
        <charset val="1"/>
      </rPr>
      <t xml:space="preserve">CPRB (Indicar somente em casos de Desoneração em Folha de Pagamento)</t>
    </r>
  </si>
  <si>
    <r>
      <rPr>
        <b val="true"/>
        <sz val="11"/>
        <rFont val="Arial"/>
        <family val="2"/>
        <charset val="1"/>
      </rPr>
      <t xml:space="preserve">6.C2 -</t>
    </r>
    <r>
      <rPr>
        <sz val="11"/>
        <rFont val="Arial"/>
        <family val="2"/>
        <charset val="1"/>
      </rPr>
      <t xml:space="preserve"> IMPOSTOS ESTADUAIS (INDICAR QUAL):</t>
    </r>
  </si>
  <si>
    <r>
      <rPr>
        <b val="true"/>
        <sz val="11"/>
        <rFont val="Arial"/>
        <family val="2"/>
        <charset val="1"/>
      </rPr>
      <t xml:space="preserve">6.C3 -</t>
    </r>
    <r>
      <rPr>
        <sz val="11"/>
        <rFont val="Arial"/>
        <family val="2"/>
        <charset val="1"/>
      </rPr>
      <t xml:space="preserve"> ISS</t>
    </r>
  </si>
  <si>
    <r>
      <rPr>
        <b val="true"/>
        <sz val="11"/>
        <rFont val="Arial"/>
        <family val="2"/>
        <charset val="1"/>
      </rPr>
      <t xml:space="preserve">6.C - </t>
    </r>
    <r>
      <rPr>
        <sz val="11"/>
        <rFont val="Arial"/>
        <family val="2"/>
        <charset val="1"/>
      </rPr>
      <t xml:space="preserve">OUTROS (INDICAR QUAL):</t>
    </r>
  </si>
  <si>
    <t xml:space="preserve">QUADRO-RESUMO DO CUSTO POR EMPREGADO </t>
  </si>
  <si>
    <t xml:space="preserve">Mão-de-obra vinculada à execução contratual (valor por empregado)</t>
  </si>
  <si>
    <t xml:space="preserve">Módulo 1 – Composição da Remuneração</t>
  </si>
  <si>
    <t xml:space="preserve">Módulo 2 - Encargos e Benefícios Anuais, Mensais e Diários </t>
  </si>
  <si>
    <t xml:space="preserve">Módulo 3 - Provisão para Rescisão </t>
  </si>
  <si>
    <t xml:space="preserve">Módulo 4 - Custo de Reposição do Profissional Ausente </t>
  </si>
  <si>
    <t xml:space="preserve">Módulo 5 - Insumos Diversos </t>
  </si>
  <si>
    <t xml:space="preserve">Módulo 6 – Custos indiretos, tributos e lucro</t>
  </si>
  <si>
    <t xml:space="preserve">VALOR MENSAL POR EMPREGADO</t>
  </si>
  <si>
    <t xml:space="preserve">VALOR MENSAL DA FUNÇÃO</t>
  </si>
  <si>
    <t xml:space="preserve">VALOR TOTAL DA FUNÇÃO</t>
  </si>
  <si>
    <t xml:space="preserve">Mecânico de Ar Condicionado - Meio Oficial</t>
  </si>
  <si>
    <t xml:space="preserve">PROPOSTA DE PREÇOS</t>
  </si>
  <si>
    <r>
      <rPr>
        <b val="true"/>
        <sz val="11"/>
        <color rgb="FF000000"/>
        <rFont val="Arial"/>
        <family val="2"/>
        <charset val="1"/>
      </rPr>
      <t xml:space="preserve">PREGÃO ELETRÔNICO</t>
    </r>
    <r>
      <rPr>
        <sz val="11"/>
        <color rgb="FF000000"/>
        <rFont val="Arial"/>
        <family val="2"/>
        <charset val="1"/>
      </rPr>
      <t xml:space="preserve"> Nº   /201  </t>
    </r>
  </si>
  <si>
    <t xml:space="preserve">OFERTA DE COMPRA N° 801086801002018OC00  </t>
  </si>
  <si>
    <t xml:space="preserve">PROCESSO CMSP Nº 190/2019</t>
  </si>
  <si>
    <r>
      <rPr>
        <b val="true"/>
        <sz val="11"/>
        <color rgb="FF000000"/>
        <rFont val="Arial"/>
        <family val="2"/>
        <charset val="1"/>
      </rPr>
      <t xml:space="preserve">TIPO DE LICITAÇÃO:</t>
    </r>
    <r>
      <rPr>
        <sz val="11"/>
        <color rgb="FF000000"/>
        <rFont val="Arial"/>
        <family val="2"/>
        <charset val="1"/>
      </rPr>
      <t xml:space="preserve"> </t>
    </r>
    <r>
      <rPr>
        <b val="true"/>
        <sz val="11"/>
        <color rgb="FF000000"/>
        <rFont val="Arial"/>
        <family val="2"/>
        <charset val="1"/>
      </rPr>
      <t xml:space="preserve">MENOR PREÇO</t>
    </r>
  </si>
  <si>
    <r>
      <rPr>
        <b val="true"/>
        <sz val="11"/>
        <color rgb="FF000000"/>
        <rFont val="Arial"/>
        <family val="2"/>
        <charset val="1"/>
      </rPr>
      <t xml:space="preserve">OBJETO: </t>
    </r>
    <r>
      <rPr>
        <sz val="11"/>
        <color rgb="FF000000"/>
        <rFont val="Arial"/>
        <family val="2"/>
        <charset val="1"/>
      </rPr>
      <t xml:space="preserve">Prestação de serviços de ar condicionado, pelo período de 12 (doze) meses, conforme especificações constantes no Anexo I, parte integrante deste Edital.</t>
    </r>
  </si>
  <si>
    <t xml:space="preserve">FUNÇÃO</t>
  </si>
  <si>
    <t xml:space="preserve">Quantidade de funcionários</t>
  </si>
  <si>
    <t xml:space="preserve">Valor Unitário Mensal (por funcionário)</t>
  </si>
  <si>
    <t xml:space="preserve">Valor Total Mensal</t>
  </si>
  <si>
    <t xml:space="preserve">Valor Total Anual</t>
  </si>
  <si>
    <t xml:space="preserve">Observação: para fins de elaboração de proposta, devem ser considerados os valores abaixo</t>
  </si>
  <si>
    <t xml:space="preserve">VALOR TOTAL ANUAL DA MÃO DE OBRA</t>
  </si>
  <si>
    <r>
      <rPr>
        <sz val="10"/>
        <color rgb="FF000000"/>
        <rFont val="Arial"/>
        <family val="2"/>
        <charset val="1"/>
      </rPr>
      <t xml:space="preserve">VALOR ESTIMADO PARA FORNECIMENTO DE PEÇAS DE REPOSIÇÃO
(observação: valor deve ser </t>
    </r>
    <r>
      <rPr>
        <b val="true"/>
        <u val="single"/>
        <sz val="10"/>
        <color rgb="FF000000"/>
        <rFont val="Arial"/>
        <family val="2"/>
        <charset val="1"/>
      </rPr>
      <t xml:space="preserve">IGUAL a 15%</t>
    </r>
    <r>
      <rPr>
        <sz val="10"/>
        <color rgb="FF000000"/>
        <rFont val="Arial"/>
        <family val="2"/>
        <charset val="1"/>
      </rPr>
      <t xml:space="preserve"> do valor total anual da mão de obra)</t>
    </r>
  </si>
  <si>
    <r>
      <rPr>
        <sz val="10"/>
        <color rgb="FF000000"/>
        <rFont val="Arial"/>
        <family val="2"/>
        <charset val="1"/>
      </rPr>
      <t xml:space="preserve">VALOR ESTIMADO DOS SERVIÇOS POR DEMANDA, conforme Anexo Único do Termo de Referência e composição constante da tabela do subitem 11.3 do mesmo Anexo Único.
(observação: valor deve ser </t>
    </r>
    <r>
      <rPr>
        <b val="true"/>
        <u val="single"/>
        <sz val="10"/>
        <color rgb="FF000000"/>
        <rFont val="Arial"/>
        <family val="2"/>
        <charset val="1"/>
      </rPr>
      <t xml:space="preserve">LIMITADO A ATÉ 12%</t>
    </r>
    <r>
      <rPr>
        <sz val="10"/>
        <color rgb="FF000000"/>
        <rFont val="Arial"/>
        <family val="2"/>
        <charset val="1"/>
      </rPr>
      <t xml:space="preserve"> do valor total anual da mão de obra):</t>
    </r>
  </si>
  <si>
    <r>
      <rPr>
        <sz val="10"/>
        <color rgb="FF000000"/>
        <rFont val="Arial"/>
        <family val="2"/>
        <charset val="1"/>
      </rPr>
      <t xml:space="preserve">VALOR TOTAL DA PROPOSTA (VALOR ANUAL GLOBAL ESTIMADO)
</t>
    </r>
    <r>
      <rPr>
        <b val="true"/>
        <sz val="10"/>
        <color rgb="FF000000"/>
        <rFont val="Arial"/>
        <family val="2"/>
        <charset val="1"/>
      </rPr>
      <t xml:space="preserve">OBSERVAÇÃO: VALOR A SER LANÇADO NO SISTEMA BEC.</t>
    </r>
  </si>
  <si>
    <r>
      <rPr>
        <b val="true"/>
        <sz val="11"/>
        <color rgb="FF000000"/>
        <rFont val="Arial"/>
        <family val="2"/>
        <charset val="1"/>
      </rPr>
      <t xml:space="preserve">&gt; Convenção Coletiva utilizada (conforme item 4.3.1.5 do Edital): </t>
    </r>
    <r>
      <rPr>
        <b val="true"/>
        <sz val="11"/>
        <rFont val="Arial"/>
        <family val="2"/>
        <charset val="1"/>
      </rPr>
      <t xml:space="preserve">________________
</t>
    </r>
    <r>
      <rPr>
        <b val="true"/>
        <sz val="11"/>
        <color rgb="FF000000"/>
        <rFont val="Arial"/>
        <family val="2"/>
        <charset val="1"/>
      </rPr>
      <t xml:space="preserve">- O preço compreenderá todos os custos necessários à prestação dos serviços, objeto do presente pregão, inclusive os referentes a seguro, despesas trabalhistas e previdenciárias, impostos, taxas, emolumentos e quaisquer outras despesas necessárias à sua correta execução, de modo que nenhuma outra remuneração seja devida além do preço proposto. Em decorrência de sua condição de empregadora, deverá também, além de arcar com todos os encargos sociais, previdenciários, fiscais e comerciais, cumprir com aquilo que for estabelecido em Convenções Coletivas de Trabalho das categorias de seus trabalhadores, bem como fornecer, a partir da data de Início dos Serviços: vale transporte, vale refeição, uniforme, sendo que, eventual inadimplência de qualquer uma destas exigências, de nenhuma forma implicará em ônus ao objeto do ajuste e nem em transferência de responsabilidade para a CONTRATANTE.
- Validade da proposta: 60 (sessenta) dias, contados a partir da data da apresentação das propostas.
- Declaramos estar de pleno acordo com todos os termos do Edital referente ao Pregão nº   29/2019.
- Declaramos, ainda, que estamos em condições de atender todas as exigências contidas no Anexo I - Termo de Referência - Especificações Técnicas e no seu Anexo Único, partes integrantes do Edital.
                                                               São Paulo, _____ de _________________ de 2019.
Nome do Representante Legal:           ________________________________________
Assinatura do Representante Legal:
RG: ________________
CPF: ________________
Cargo: ________________
Pessoa jurídica: ________________
CNPJ: ________________    Telefone: (__)______________ E-mail: ________________
</t>
    </r>
  </si>
</sst>
</file>

<file path=xl/styles.xml><?xml version="1.0" encoding="utf-8"?>
<styleSheet xmlns="http://schemas.openxmlformats.org/spreadsheetml/2006/main">
  <numFmts count="16">
    <numFmt numFmtId="164" formatCode="General"/>
    <numFmt numFmtId="165" formatCode="0%"/>
    <numFmt numFmtId="166" formatCode="0"/>
    <numFmt numFmtId="167" formatCode="#,##0"/>
    <numFmt numFmtId="168" formatCode="d/m/yyyy"/>
    <numFmt numFmtId="169" formatCode="_-* #,##0.00_-;\-* #,##0.00_-;_-* \-??_-;_-@_-"/>
    <numFmt numFmtId="170" formatCode="#,##0_ ;\-#,##0\ "/>
    <numFmt numFmtId="171" formatCode="d/mmm/yy"/>
    <numFmt numFmtId="172" formatCode="#,##0.00"/>
    <numFmt numFmtId="173" formatCode="0.000%"/>
    <numFmt numFmtId="174" formatCode="0.00"/>
    <numFmt numFmtId="175" formatCode="0.00%"/>
    <numFmt numFmtId="176" formatCode="#,##0.0000_ ;\-#,##0.0000\ "/>
    <numFmt numFmtId="177" formatCode="0.0000%"/>
    <numFmt numFmtId="178" formatCode="_-&quot;R$ &quot;* #,##0.00_-;&quot;-R$ &quot;* #,##0.00_-;_-&quot;R$ &quot;* \-??_-;_-@_-"/>
    <numFmt numFmtId="179" formatCode="General"/>
  </numFmts>
  <fonts count="24">
    <font>
      <sz val="11"/>
      <color rgb="FF000000"/>
      <name val="Calibri"/>
      <family val="2"/>
      <charset val="1"/>
    </font>
    <font>
      <sz val="10"/>
      <name val="Arial"/>
      <family val="0"/>
    </font>
    <font>
      <sz val="10"/>
      <name val="Arial"/>
      <family val="0"/>
    </font>
    <font>
      <sz val="10"/>
      <name val="Arial"/>
      <family val="0"/>
    </font>
    <font>
      <sz val="10"/>
      <name val="Arial"/>
      <family val="2"/>
      <charset val="1"/>
    </font>
    <font>
      <b val="true"/>
      <sz val="11"/>
      <color rgb="FF000000"/>
      <name val="Arial"/>
      <family val="2"/>
      <charset val="1"/>
    </font>
    <font>
      <sz val="11"/>
      <color rgb="FF000000"/>
      <name val="Arial"/>
      <family val="2"/>
      <charset val="1"/>
    </font>
    <font>
      <sz val="11"/>
      <name val="Arial"/>
      <family val="2"/>
      <charset val="1"/>
    </font>
    <font>
      <b val="true"/>
      <sz val="18"/>
      <name val="Arial"/>
      <family val="2"/>
      <charset val="1"/>
    </font>
    <font>
      <b val="true"/>
      <sz val="11"/>
      <name val="Arial"/>
      <family val="2"/>
      <charset val="1"/>
    </font>
    <font>
      <b val="true"/>
      <sz val="9"/>
      <name val="Arial"/>
      <family val="2"/>
      <charset val="1"/>
    </font>
    <font>
      <b val="true"/>
      <sz val="12"/>
      <name val="Arial"/>
      <family val="2"/>
      <charset val="1"/>
    </font>
    <font>
      <sz val="11"/>
      <color rgb="FF0000FF"/>
      <name val="Arial"/>
      <family val="2"/>
      <charset val="1"/>
    </font>
    <font>
      <sz val="11"/>
      <name val="Calibri"/>
      <family val="2"/>
      <charset val="1"/>
    </font>
    <font>
      <b val="true"/>
      <sz val="11"/>
      <name val="Calibri"/>
      <family val="2"/>
      <charset val="1"/>
    </font>
    <font>
      <u val="single"/>
      <sz val="10"/>
      <color rgb="FF0000FF"/>
      <name val="Arial"/>
      <family val="2"/>
      <charset val="1"/>
    </font>
    <font>
      <b val="true"/>
      <sz val="16"/>
      <name val="Arial"/>
      <family val="2"/>
      <charset val="1"/>
    </font>
    <font>
      <b val="true"/>
      <sz val="9"/>
      <color rgb="FF000000"/>
      <name val="Tahoma"/>
      <family val="2"/>
      <charset val="1"/>
    </font>
    <font>
      <b val="true"/>
      <sz val="15"/>
      <color rgb="FF000000"/>
      <name val="Tahoma"/>
      <family val="2"/>
      <charset val="1"/>
    </font>
    <font>
      <sz val="9"/>
      <color rgb="FF000000"/>
      <name val="Tahoma"/>
      <family val="2"/>
      <charset val="1"/>
    </font>
    <font>
      <sz val="10"/>
      <color rgb="FF000000"/>
      <name val="Arial"/>
      <family val="2"/>
      <charset val="1"/>
    </font>
    <font>
      <i val="true"/>
      <sz val="10"/>
      <color rgb="FF000000"/>
      <name val="Arial"/>
      <family val="2"/>
      <charset val="1"/>
    </font>
    <font>
      <b val="true"/>
      <u val="single"/>
      <sz val="10"/>
      <color rgb="FF000000"/>
      <name val="Arial"/>
      <family val="2"/>
      <charset val="1"/>
    </font>
    <font>
      <b val="true"/>
      <sz val="10"/>
      <color rgb="FF000000"/>
      <name val="Arial"/>
      <family val="2"/>
      <charset val="1"/>
    </font>
  </fonts>
  <fills count="5">
    <fill>
      <patternFill patternType="none"/>
    </fill>
    <fill>
      <patternFill patternType="gray125"/>
    </fill>
    <fill>
      <patternFill patternType="solid">
        <fgColor rgb="FF66FF66"/>
        <bgColor rgb="FF99CC00"/>
      </patternFill>
    </fill>
    <fill>
      <patternFill patternType="solid">
        <fgColor rgb="FFFFFFFF"/>
        <bgColor rgb="FFFFFFCC"/>
      </patternFill>
    </fill>
    <fill>
      <patternFill patternType="solid">
        <fgColor rgb="FFFFFF00"/>
        <bgColor rgb="FFFFFF00"/>
      </patternFill>
    </fill>
  </fills>
  <borders count="54">
    <border diagonalUp="false" diagonalDown="false">
      <left/>
      <right/>
      <top/>
      <bottom/>
      <diagonal/>
    </border>
    <border diagonalUp="false" diagonalDown="false">
      <left style="medium"/>
      <right style="medium"/>
      <top style="medium"/>
      <bottom style="medium"/>
      <diagonal/>
    </border>
    <border diagonalUp="false" diagonalDown="false">
      <left style="medium"/>
      <right style="medium"/>
      <top style="medium"/>
      <bottom style="thin"/>
      <diagonal/>
    </border>
    <border diagonalUp="false" diagonalDown="false">
      <left style="medium"/>
      <right style="thin"/>
      <top style="thin"/>
      <bottom style="thin"/>
      <diagonal/>
    </border>
    <border diagonalUp="false" diagonalDown="false">
      <left style="thin"/>
      <right style="medium"/>
      <top style="thin"/>
      <bottom style="thin"/>
      <diagonal/>
    </border>
    <border diagonalUp="false" diagonalDown="false">
      <left style="thin"/>
      <right/>
      <top style="thin"/>
      <bottom style="thin"/>
      <diagonal/>
    </border>
    <border diagonalUp="false" diagonalDown="false">
      <left/>
      <right style="medium"/>
      <top style="thin"/>
      <bottom style="thin"/>
      <diagonal/>
    </border>
    <border diagonalUp="false" diagonalDown="false">
      <left style="medium"/>
      <right/>
      <top style="thin"/>
      <bottom style="thin"/>
      <diagonal/>
    </border>
    <border diagonalUp="false" diagonalDown="false">
      <left style="medium"/>
      <right style="thin"/>
      <top style="thin"/>
      <bottom style="medium"/>
      <diagonal/>
    </border>
    <border diagonalUp="false" diagonalDown="false">
      <left style="thin"/>
      <right style="medium"/>
      <top style="thin"/>
      <bottom style="medium"/>
      <diagonal/>
    </border>
    <border diagonalUp="false" diagonalDown="false">
      <left style="thin"/>
      <right style="thin"/>
      <top style="thin"/>
      <bottom style="thin"/>
      <diagonal/>
    </border>
    <border diagonalUp="false" diagonalDown="false">
      <left style="thin"/>
      <right style="thin"/>
      <top style="thin"/>
      <bottom style="medium"/>
      <diagonal/>
    </border>
    <border diagonalUp="false" diagonalDown="false">
      <left style="thin"/>
      <right style="thin"/>
      <top style="thin"/>
      <bottom/>
      <diagonal/>
    </border>
    <border diagonalUp="false" diagonalDown="false">
      <left style="medium"/>
      <right style="medium"/>
      <top style="thin"/>
      <bottom style="thin"/>
      <diagonal/>
    </border>
    <border diagonalUp="false" diagonalDown="false">
      <left style="medium"/>
      <right style="thin"/>
      <top style="thin"/>
      <bottom/>
      <diagonal/>
    </border>
    <border diagonalUp="false" diagonalDown="false">
      <left style="thin"/>
      <right style="medium"/>
      <top style="thin"/>
      <bottom/>
      <diagonal/>
    </border>
    <border diagonalUp="false" diagonalDown="false">
      <left style="medium"/>
      <right style="medium"/>
      <top style="medium"/>
      <bottom/>
      <diagonal/>
    </border>
    <border diagonalUp="false" diagonalDown="false">
      <left style="medium"/>
      <right style="thin"/>
      <top style="medium"/>
      <bottom style="thin"/>
      <diagonal/>
    </border>
    <border diagonalUp="false" diagonalDown="false">
      <left style="thin"/>
      <right style="medium"/>
      <top style="medium"/>
      <bottom style="thin"/>
      <diagonal/>
    </border>
    <border diagonalUp="false" diagonalDown="false">
      <left style="medium"/>
      <right/>
      <top/>
      <bottom/>
      <diagonal/>
    </border>
    <border diagonalUp="false" diagonalDown="false">
      <left/>
      <right style="medium"/>
      <top/>
      <bottom/>
      <diagonal/>
    </border>
    <border diagonalUp="false" diagonalDown="false">
      <left/>
      <right/>
      <top style="thin"/>
      <bottom style="thin"/>
      <diagonal/>
    </border>
    <border diagonalUp="false" diagonalDown="false">
      <left style="thin"/>
      <right style="thin"/>
      <top style="medium"/>
      <bottom style="medium"/>
      <diagonal/>
    </border>
    <border diagonalUp="false" diagonalDown="false">
      <left style="medium"/>
      <right style="thin"/>
      <top style="medium"/>
      <bottom style="medium"/>
      <diagonal/>
    </border>
    <border diagonalUp="false" diagonalDown="false">
      <left style="thin"/>
      <right style="thin"/>
      <top style="medium"/>
      <bottom style="thin"/>
      <diagonal/>
    </border>
    <border diagonalUp="false" diagonalDown="false">
      <left style="thin"/>
      <right/>
      <top/>
      <bottom/>
      <diagonal/>
    </border>
    <border diagonalUp="false" diagonalDown="false">
      <left/>
      <right style="thin"/>
      <top/>
      <bottom/>
      <diagonal/>
    </border>
    <border diagonalUp="false" diagonalDown="false">
      <left style="medium"/>
      <right/>
      <top/>
      <bottom style="medium"/>
      <diagonal/>
    </border>
    <border diagonalUp="false" diagonalDown="false">
      <left/>
      <right/>
      <top/>
      <bottom style="medium"/>
      <diagonal/>
    </border>
    <border diagonalUp="false" diagonalDown="false">
      <left/>
      <right style="medium"/>
      <top/>
      <bottom style="medium"/>
      <diagonal/>
    </border>
    <border diagonalUp="false" diagonalDown="false">
      <left style="medium"/>
      <right/>
      <top style="medium"/>
      <bottom/>
      <diagonal/>
    </border>
    <border diagonalUp="false" diagonalDown="false">
      <left/>
      <right/>
      <top style="medium"/>
      <bottom/>
      <diagonal/>
    </border>
    <border diagonalUp="false" diagonalDown="false">
      <left/>
      <right style="medium"/>
      <top style="medium"/>
      <bottom/>
      <diagonal/>
    </border>
    <border diagonalUp="false" diagonalDown="false">
      <left style="medium"/>
      <right style="medium"/>
      <top style="thin"/>
      <bottom style="medium"/>
      <diagonal/>
    </border>
    <border diagonalUp="false" diagonalDown="false">
      <left style="medium"/>
      <right/>
      <top style="medium"/>
      <bottom style="thin"/>
      <diagonal/>
    </border>
    <border diagonalUp="false" diagonalDown="false">
      <left/>
      <right style="medium"/>
      <top style="medium"/>
      <bottom style="thin"/>
      <diagonal/>
    </border>
    <border diagonalUp="false" diagonalDown="false">
      <left style="thin"/>
      <right style="thin"/>
      <top/>
      <bottom/>
      <diagonal/>
    </border>
    <border diagonalUp="false" diagonalDown="false">
      <left style="medium"/>
      <right/>
      <top style="thin"/>
      <bottom style="medium"/>
      <diagonal/>
    </border>
    <border diagonalUp="false" diagonalDown="false">
      <left/>
      <right style="medium"/>
      <top style="thin"/>
      <bottom style="medium"/>
      <diagonal/>
    </border>
    <border diagonalUp="false" diagonalDown="false">
      <left style="thin"/>
      <right style="thin"/>
      <top/>
      <bottom style="medium"/>
      <diagonal/>
    </border>
    <border diagonalUp="false" diagonalDown="false">
      <left/>
      <right style="thin"/>
      <top style="thin"/>
      <bottom style="thin"/>
      <diagonal/>
    </border>
    <border diagonalUp="false" diagonalDown="false">
      <left style="medium"/>
      <right style="thin"/>
      <top style="medium"/>
      <bottom/>
      <diagonal/>
    </border>
    <border diagonalUp="false" diagonalDown="false">
      <left style="medium"/>
      <right style="medium"/>
      <top style="thin"/>
      <bottom/>
      <diagonal/>
    </border>
    <border diagonalUp="false" diagonalDown="false">
      <left style="thin"/>
      <right/>
      <top style="thin"/>
      <bottom/>
      <diagonal/>
    </border>
    <border diagonalUp="false" diagonalDown="false">
      <left/>
      <right/>
      <top style="thin"/>
      <bottom/>
      <diagonal/>
    </border>
    <border diagonalUp="false" diagonalDown="false">
      <left style="medium"/>
      <right style="thin"/>
      <top/>
      <bottom style="thin"/>
      <diagonal/>
    </border>
    <border diagonalUp="false" diagonalDown="false">
      <left style="thin"/>
      <right style="medium"/>
      <top/>
      <bottom style="thin"/>
      <diagonal/>
    </border>
    <border diagonalUp="false" diagonalDown="false">
      <left style="thin"/>
      <right/>
      <top/>
      <bottom style="thin"/>
      <diagonal/>
    </border>
    <border diagonalUp="false" diagonalDown="false">
      <left/>
      <right/>
      <top/>
      <bottom style="thin"/>
      <diagonal/>
    </border>
    <border diagonalUp="false" diagonalDown="false">
      <left/>
      <right style="thin"/>
      <top/>
      <bottom style="thin"/>
      <diagonal/>
    </border>
    <border diagonalUp="false" diagonalDown="false">
      <left style="medium"/>
      <right style="medium"/>
      <top/>
      <bottom style="thin"/>
      <diagonal/>
    </border>
    <border diagonalUp="false" diagonalDown="false">
      <left style="thin"/>
      <right style="medium"/>
      <top style="medium"/>
      <bottom style="medium"/>
      <diagonal/>
    </border>
    <border diagonalUp="false" diagonalDown="false">
      <left/>
      <right style="medium"/>
      <top style="medium"/>
      <bottom style="medium"/>
      <diagonal/>
    </border>
    <border diagonalUp="false" diagonalDown="false">
      <left/>
      <right/>
      <top style="medium"/>
      <bottom style="medium"/>
      <diagonal/>
    </border>
  </borders>
  <cellStyleXfs count="24">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169" fontId="0" fillId="0" borderId="0" applyFont="true" applyBorder="false" applyAlignment="true" applyProtection="false">
      <alignment horizontal="general" vertical="bottom" textRotation="0" wrapText="false" indent="0" shrinkToFit="false"/>
    </xf>
    <xf numFmtId="41" fontId="1" fillId="0" borderId="0" applyFont="true" applyBorder="false" applyAlignment="false" applyProtection="false"/>
    <xf numFmtId="178" fontId="0" fillId="0" borderId="0" applyFont="true" applyBorder="false" applyAlignment="true" applyProtection="false">
      <alignment horizontal="general" vertical="bottom" textRotation="0" wrapText="false" indent="0" shrinkToFit="false"/>
    </xf>
    <xf numFmtId="42" fontId="1" fillId="0" borderId="0" applyFont="true" applyBorder="false" applyAlignment="false" applyProtection="false"/>
    <xf numFmtId="165" fontId="0" fillId="0" borderId="0" applyFont="true" applyBorder="false" applyAlignment="true" applyProtection="false">
      <alignment horizontal="general" vertical="bottom" textRotation="0" wrapText="false" indent="0" shrinkToFit="false"/>
    </xf>
    <xf numFmtId="164" fontId="15" fillId="0" borderId="0" applyFont="true" applyBorder="false" applyAlignment="true" applyProtection="false">
      <alignment horizontal="general" vertical="bottom" textRotation="0" wrapText="false" indent="0" shrinkToFit="false"/>
    </xf>
    <xf numFmtId="164" fontId="0"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xf numFmtId="164" fontId="4" fillId="0" borderId="0" applyFont="true" applyBorder="true" applyAlignment="true" applyProtection="true">
      <alignment horizontal="general" vertical="bottom" textRotation="0" wrapText="false" indent="0" shrinkToFit="false"/>
      <protection locked="true" hidden="false"/>
    </xf>
  </cellStyleXfs>
  <cellXfs count="270">
    <xf numFmtId="164" fontId="0" fillId="0" borderId="0" xfId="0" applyFont="false" applyBorder="false" applyAlignment="false" applyProtection="false">
      <alignment horizontal="general" vertical="bottom" textRotation="0" wrapText="false" indent="0" shrinkToFit="false"/>
      <protection locked="true" hidden="false"/>
    </xf>
    <xf numFmtId="164" fontId="0" fillId="0" borderId="1" xfId="0" applyFont="true" applyBorder="true" applyAlignment="false" applyProtection="false">
      <alignment horizontal="general" vertical="bottom" textRotation="0" wrapText="false" indent="0" shrinkToFit="false"/>
      <protection locked="true" hidden="false"/>
    </xf>
    <xf numFmtId="165" fontId="0" fillId="0" borderId="1" xfId="0" applyFont="false" applyBorder="true" applyAlignment="false" applyProtection="false">
      <alignment horizontal="general" vertical="bottom" textRotation="0" wrapText="false" indent="0" shrinkToFit="false"/>
      <protection locked="true" hidden="false"/>
    </xf>
    <xf numFmtId="166" fontId="0" fillId="0" borderId="1" xfId="19" applyFont="true" applyBorder="true" applyAlignment="true" applyProtection="true">
      <alignment horizontal="general" vertical="bottom" textRotation="0" wrapText="false" indent="0" shrinkToFit="false"/>
      <protection locked="true" hidden="false"/>
    </xf>
    <xf numFmtId="166" fontId="0" fillId="0" borderId="1" xfId="0" applyFont="false" applyBorder="true" applyAlignment="false" applyProtection="false">
      <alignment horizontal="general" vertical="bottom" textRotation="0" wrapText="fals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xf numFmtId="164" fontId="5" fillId="0" borderId="1"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false" applyProtection="false">
      <alignment horizontal="general" vertical="bottom" textRotation="0" wrapText="false" indent="0" shrinkToFit="false"/>
      <protection locked="true" hidden="false"/>
    </xf>
    <xf numFmtId="164" fontId="6" fillId="0" borderId="1" xfId="0" applyFont="true" applyBorder="true" applyAlignment="true" applyProtection="false">
      <alignment horizontal="center" vertical="bottom" textRotation="0" wrapText="false" indent="0" shrinkToFit="false"/>
      <protection locked="true" hidden="false"/>
    </xf>
    <xf numFmtId="164" fontId="6" fillId="0" borderId="1" xfId="0" applyFont="true" applyBorder="true" applyAlignment="true" applyProtection="false">
      <alignment horizontal="left" vertical="bottom" textRotation="0" wrapText="true" indent="0" shrinkToFit="false"/>
      <protection locked="true" hidden="false"/>
    </xf>
    <xf numFmtId="164" fontId="6" fillId="0" borderId="1" xfId="0" applyFont="true" applyBorder="true" applyAlignment="true" applyProtection="false">
      <alignment horizontal="left" vertical="bottom" textRotation="0" wrapText="false" indent="0" shrinkToFit="false"/>
      <protection locked="true" hidden="false"/>
    </xf>
    <xf numFmtId="164" fontId="5" fillId="0" borderId="1" xfId="0" applyFont="true" applyBorder="true" applyAlignment="true" applyProtection="false">
      <alignment horizontal="left"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7" fillId="0" borderId="0" xfId="0" applyFont="true" applyBorder="false" applyAlignment="false" applyProtection="true">
      <alignment horizontal="general" vertical="bottom" textRotation="0" wrapText="false" indent="0" shrinkToFit="false"/>
      <protection locked="true" hidden="false"/>
    </xf>
    <xf numFmtId="164" fontId="8" fillId="0" borderId="1" xfId="22" applyFont="true" applyBorder="true" applyAlignment="true" applyProtection="true">
      <alignment horizontal="center" vertical="center" textRotation="0" wrapText="true" indent="0" shrinkToFit="false"/>
      <protection locked="true" hidden="false"/>
    </xf>
    <xf numFmtId="164" fontId="8" fillId="0" borderId="0" xfId="22" applyFont="true" applyBorder="true" applyAlignment="true" applyProtection="true">
      <alignment horizontal="center" vertical="center" textRotation="0" wrapText="true" indent="0" shrinkToFit="false"/>
      <protection locked="true" hidden="false"/>
    </xf>
    <xf numFmtId="164" fontId="9" fillId="0" borderId="2" xfId="0" applyFont="true" applyBorder="true" applyAlignment="true" applyProtection="true">
      <alignment horizontal="center" vertical="center" textRotation="0" wrapText="false" indent="0" shrinkToFit="false"/>
      <protection locked="true" hidden="false"/>
    </xf>
    <xf numFmtId="164" fontId="9" fillId="0" borderId="3" xfId="22" applyFont="true" applyBorder="true" applyAlignment="true" applyProtection="true">
      <alignment horizontal="center" vertical="center" textRotation="0" wrapText="true" indent="0" shrinkToFit="false"/>
      <protection locked="true" hidden="false"/>
    </xf>
    <xf numFmtId="164" fontId="9" fillId="2" borderId="4" xfId="0" applyFont="true" applyBorder="true" applyAlignment="true" applyProtection="true">
      <alignment horizontal="left" vertical="bottom" textRotation="0" wrapText="false" indent="0" shrinkToFit="false"/>
      <protection locked="false" hidden="false"/>
    </xf>
    <xf numFmtId="164" fontId="9" fillId="0" borderId="3" xfId="0" applyFont="true" applyBorder="true" applyAlignment="true" applyProtection="true">
      <alignment horizontal="center" vertical="bottom" textRotation="0" wrapText="false" indent="0" shrinkToFit="false"/>
      <protection locked="true" hidden="false"/>
    </xf>
    <xf numFmtId="167" fontId="9" fillId="2" borderId="4" xfId="0" applyFont="true" applyBorder="true" applyAlignment="true" applyProtection="true">
      <alignment horizontal="left" vertical="bottom" textRotation="0" wrapText="false" indent="0" shrinkToFit="false"/>
      <protection locked="false" hidden="false"/>
    </xf>
    <xf numFmtId="164" fontId="9" fillId="3" borderId="5" xfId="0" applyFont="true" applyBorder="true" applyAlignment="true" applyProtection="true">
      <alignment horizontal="left" vertical="bottom" textRotation="0" wrapText="false" indent="0" shrinkToFit="false"/>
      <protection locked="true" hidden="false"/>
    </xf>
    <xf numFmtId="164" fontId="9" fillId="2" borderId="6" xfId="0" applyFont="true" applyBorder="true" applyAlignment="true" applyProtection="true">
      <alignment horizontal="center" vertical="bottom" textRotation="0" wrapText="false" indent="0" shrinkToFit="false"/>
      <protection locked="false" hidden="false"/>
    </xf>
    <xf numFmtId="164" fontId="9" fillId="3" borderId="7" xfId="0" applyFont="true" applyBorder="true" applyAlignment="true" applyProtection="true">
      <alignment horizontal="left" vertical="center" textRotation="0" wrapText="false" indent="0" shrinkToFit="false"/>
      <protection locked="true" hidden="false"/>
    </xf>
    <xf numFmtId="164" fontId="9" fillId="2" borderId="6" xfId="0" applyFont="true" applyBorder="true" applyAlignment="true" applyProtection="true">
      <alignment horizontal="center" vertical="center" textRotation="0" wrapText="false" indent="0" shrinkToFit="false"/>
      <protection locked="false" hidden="false"/>
    </xf>
    <xf numFmtId="164" fontId="9" fillId="0" borderId="8" xfId="0" applyFont="true" applyBorder="true" applyAlignment="true" applyProtection="true">
      <alignment horizontal="center" vertical="bottom" textRotation="0" wrapText="false" indent="0" shrinkToFit="false"/>
      <protection locked="true" hidden="false"/>
    </xf>
    <xf numFmtId="164" fontId="9" fillId="3" borderId="5" xfId="0" applyFont="true" applyBorder="true" applyAlignment="true" applyProtection="true">
      <alignment horizontal="left" vertical="center" textRotation="0" wrapText="false" indent="0" shrinkToFit="false"/>
      <protection locked="true" hidden="false"/>
    </xf>
    <xf numFmtId="164" fontId="9" fillId="2" borderId="9" xfId="22" applyFont="true" applyBorder="true" applyAlignment="true" applyProtection="true">
      <alignment horizontal="left" vertical="center" textRotation="0" wrapText="true" indent="0" shrinkToFit="false"/>
      <protection locked="false" hidden="false"/>
    </xf>
    <xf numFmtId="164" fontId="9" fillId="0" borderId="2" xfId="22" applyFont="true" applyBorder="true" applyAlignment="true" applyProtection="true">
      <alignment horizontal="center" vertical="center" textRotation="0" wrapText="false" indent="0" shrinkToFit="false"/>
      <protection locked="true" hidden="false"/>
    </xf>
    <xf numFmtId="164" fontId="9" fillId="0" borderId="3" xfId="0" applyFont="true" applyBorder="true" applyAlignment="true" applyProtection="true">
      <alignment horizontal="center" vertical="center" textRotation="0" wrapText="false" indent="0" shrinkToFit="false"/>
      <protection locked="true" hidden="false"/>
    </xf>
    <xf numFmtId="164" fontId="7" fillId="0" borderId="10" xfId="22" applyFont="true" applyBorder="true" applyAlignment="true" applyProtection="true">
      <alignment horizontal="right" vertical="center" textRotation="0" wrapText="true" indent="0" shrinkToFit="false"/>
      <protection locked="true" hidden="false"/>
    </xf>
    <xf numFmtId="168" fontId="7" fillId="2" borderId="4" xfId="0" applyFont="true" applyBorder="true" applyAlignment="true" applyProtection="true">
      <alignment horizontal="center" vertical="center" textRotation="0" wrapText="false" indent="0" shrinkToFit="false"/>
      <protection locked="false" hidden="false"/>
    </xf>
    <xf numFmtId="164" fontId="7" fillId="0" borderId="4" xfId="22" applyFont="true" applyBorder="true" applyAlignment="true" applyProtection="true">
      <alignment horizontal="center" vertical="center" textRotation="0" wrapText="true" indent="0" shrinkToFit="false"/>
      <protection locked="true" hidden="false"/>
    </xf>
    <xf numFmtId="164" fontId="7" fillId="2" borderId="4" xfId="22" applyFont="true" applyBorder="true" applyAlignment="true" applyProtection="true">
      <alignment horizontal="center" vertical="center" textRotation="0" wrapText="true" indent="0" shrinkToFit="false"/>
      <protection locked="false" hidden="false"/>
    </xf>
    <xf numFmtId="164" fontId="9" fillId="0" borderId="8" xfId="0" applyFont="true" applyBorder="true" applyAlignment="true" applyProtection="true">
      <alignment horizontal="center" vertical="center" textRotation="0" wrapText="false" indent="0" shrinkToFit="false"/>
      <protection locked="true" hidden="false"/>
    </xf>
    <xf numFmtId="164" fontId="7" fillId="0" borderId="11" xfId="22" applyFont="true" applyBorder="true" applyAlignment="true" applyProtection="true">
      <alignment horizontal="right" vertical="center" textRotation="0" wrapText="true" indent="0" shrinkToFit="false"/>
      <protection locked="true" hidden="false"/>
    </xf>
    <xf numFmtId="164" fontId="7" fillId="0" borderId="9" xfId="22" applyFont="true" applyBorder="true" applyAlignment="true" applyProtection="true">
      <alignment horizontal="center" vertical="center" textRotation="0" wrapText="true" indent="0" shrinkToFit="false"/>
      <protection locked="true" hidden="false"/>
    </xf>
    <xf numFmtId="164" fontId="10" fillId="0" borderId="10" xfId="23" applyFont="true" applyBorder="true" applyAlignment="true" applyProtection="true">
      <alignment horizontal="center" vertical="center" textRotation="0" wrapText="true" indent="0" shrinkToFit="false"/>
      <protection locked="true" hidden="false"/>
    </xf>
    <xf numFmtId="164" fontId="9" fillId="0" borderId="4" xfId="23" applyFont="true" applyBorder="true" applyAlignment="true" applyProtection="true">
      <alignment horizontal="center" vertical="center" textRotation="0" wrapText="true" indent="0" shrinkToFit="false"/>
      <protection locked="true" hidden="false"/>
    </xf>
    <xf numFmtId="164" fontId="7" fillId="4" borderId="8" xfId="0" applyFont="true" applyBorder="true" applyAlignment="true" applyProtection="true">
      <alignment horizontal="center" vertical="center" textRotation="0" wrapText="false" indent="0" shrinkToFit="false"/>
      <protection locked="true" hidden="false"/>
    </xf>
    <xf numFmtId="164" fontId="7" fillId="0" borderId="12" xfId="23" applyFont="true" applyBorder="true" applyAlignment="true" applyProtection="true">
      <alignment horizontal="center" vertical="center" textRotation="0" wrapText="true" indent="0" shrinkToFit="false"/>
      <protection locked="true" hidden="false"/>
    </xf>
    <xf numFmtId="170" fontId="7" fillId="4" borderId="9" xfId="15" applyFont="true" applyBorder="true" applyAlignment="true" applyProtection="true">
      <alignment horizontal="center" vertical="center" textRotation="0" wrapText="true" indent="0" shrinkToFit="false"/>
      <protection locked="true" hidden="false"/>
    </xf>
    <xf numFmtId="164" fontId="11" fillId="0" borderId="2" xfId="22" applyFont="true" applyBorder="true" applyAlignment="true" applyProtection="true">
      <alignment horizontal="center" vertical="center" textRotation="0" wrapText="false" indent="0" shrinkToFit="false"/>
      <protection locked="true" hidden="false"/>
    </xf>
    <xf numFmtId="164" fontId="9" fillId="0" borderId="13" xfId="22" applyFont="true" applyBorder="true" applyAlignment="true" applyProtection="true">
      <alignment horizontal="center" vertical="center" textRotation="0" wrapText="false" indent="0" shrinkToFit="false"/>
      <protection locked="true" hidden="false"/>
    </xf>
    <xf numFmtId="164" fontId="9" fillId="0" borderId="13" xfId="21" applyFont="true" applyBorder="true" applyAlignment="true" applyProtection="true">
      <alignment horizontal="center" vertical="center" textRotation="0" wrapText="true" indent="0" shrinkToFit="false"/>
      <protection locked="true" hidden="false"/>
    </xf>
    <xf numFmtId="164" fontId="7" fillId="0" borderId="10" xfId="23" applyFont="true" applyBorder="true" applyAlignment="true" applyProtection="true">
      <alignment horizontal="left" vertical="center" textRotation="0" wrapText="true" indent="0" shrinkToFit="false"/>
      <protection locked="true" hidden="false"/>
    </xf>
    <xf numFmtId="164" fontId="7" fillId="4" borderId="4" xfId="23" applyFont="true" applyBorder="true" applyAlignment="true" applyProtection="true">
      <alignment horizontal="center" vertical="center" textRotation="0" wrapText="true" indent="0" shrinkToFit="false"/>
      <protection locked="true" hidden="false"/>
    </xf>
    <xf numFmtId="164" fontId="7" fillId="2" borderId="4" xfId="23" applyFont="true" applyBorder="true" applyAlignment="true" applyProtection="true">
      <alignment horizontal="center" vertical="center" textRotation="0" wrapText="true" indent="0" shrinkToFit="false"/>
      <protection locked="false" hidden="false"/>
    </xf>
    <xf numFmtId="164" fontId="7" fillId="2" borderId="4" xfId="23" applyFont="true" applyBorder="true" applyAlignment="true" applyProtection="true">
      <alignment horizontal="general" vertical="center" textRotation="0" wrapText="true" indent="0" shrinkToFit="false"/>
      <protection locked="false" hidden="false"/>
    </xf>
    <xf numFmtId="164" fontId="7" fillId="0" borderId="11" xfId="0" applyFont="true" applyBorder="true" applyAlignment="true" applyProtection="true">
      <alignment horizontal="left" vertical="center" textRotation="0" wrapText="false" indent="0" shrinkToFit="false"/>
      <protection locked="true" hidden="false"/>
    </xf>
    <xf numFmtId="171" fontId="7" fillId="2" borderId="9" xfId="0" applyFont="true" applyBorder="true" applyAlignment="true" applyProtection="true">
      <alignment horizontal="general" vertical="center" textRotation="0" wrapText="false" indent="0" shrinkToFit="false"/>
      <protection locked="false" hidden="false"/>
    </xf>
    <xf numFmtId="164" fontId="9" fillId="0" borderId="0"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true" applyAlignment="true" applyProtection="true">
      <alignment horizontal="left" vertical="center" textRotation="0" wrapText="false" indent="0" shrinkToFit="false"/>
      <protection locked="true" hidden="false"/>
    </xf>
    <xf numFmtId="171" fontId="7" fillId="0" borderId="0" xfId="0" applyFont="true" applyBorder="true" applyAlignment="true" applyProtection="true">
      <alignment horizontal="center" vertical="center" textRotation="0" wrapText="false" indent="0" shrinkToFit="false"/>
      <protection locked="true" hidden="false"/>
    </xf>
    <xf numFmtId="164" fontId="7" fillId="0" borderId="0" xfId="0" applyFont="true" applyBorder="true" applyAlignment="false" applyProtection="true">
      <alignment horizontal="general" vertical="bottom" textRotation="0" wrapText="false" indent="0" shrinkToFit="false"/>
      <protection locked="true" hidden="false"/>
    </xf>
    <xf numFmtId="164" fontId="9" fillId="0" borderId="2" xfId="21" applyFont="true" applyBorder="true" applyAlignment="true" applyProtection="true">
      <alignment horizontal="center" vertical="center" textRotation="0" wrapText="false" indent="0" shrinkToFit="false"/>
      <protection locked="true" hidden="false"/>
    </xf>
    <xf numFmtId="164" fontId="9" fillId="0" borderId="3" xfId="21" applyFont="true" applyBorder="true" applyAlignment="true" applyProtection="true">
      <alignment horizontal="center" vertical="center" textRotation="0" wrapText="true" indent="0" shrinkToFit="false"/>
      <protection locked="true" hidden="false"/>
    </xf>
    <xf numFmtId="164" fontId="9" fillId="0" borderId="10" xfId="21" applyFont="true" applyBorder="true" applyAlignment="true" applyProtection="true">
      <alignment horizontal="center" vertical="center" textRotation="0" wrapText="true" indent="0" shrinkToFit="false"/>
      <protection locked="true" hidden="false"/>
    </xf>
    <xf numFmtId="172" fontId="9" fillId="0" borderId="4" xfId="21" applyFont="true" applyBorder="true" applyAlignment="true" applyProtection="true">
      <alignment horizontal="center" vertical="center" textRotation="0" wrapText="true" indent="0" shrinkToFit="false"/>
      <protection locked="true" hidden="false"/>
    </xf>
    <xf numFmtId="164" fontId="9" fillId="0" borderId="3" xfId="0" applyFont="true" applyBorder="true" applyAlignment="true" applyProtection="true">
      <alignment horizontal="center" vertical="center" textRotation="0" wrapText="true" indent="0" shrinkToFit="false"/>
      <protection locked="true" hidden="false"/>
    </xf>
    <xf numFmtId="164" fontId="7" fillId="0" borderId="10" xfId="0" applyFont="true" applyBorder="true" applyAlignment="true" applyProtection="true">
      <alignment horizontal="left" vertical="center" textRotation="0" wrapText="false" indent="0" shrinkToFit="false"/>
      <protection locked="true" hidden="false"/>
    </xf>
    <xf numFmtId="172" fontId="9" fillId="2" borderId="4" xfId="0" applyFont="true" applyBorder="true" applyAlignment="true" applyProtection="true">
      <alignment horizontal="general" vertical="center" textRotation="0" wrapText="false" indent="0" shrinkToFit="false"/>
      <protection locked="false" hidden="false"/>
    </xf>
    <xf numFmtId="172" fontId="9" fillId="0" borderId="4" xfId="0" applyFont="true" applyBorder="true" applyAlignment="true" applyProtection="true">
      <alignment horizontal="general" vertical="center" textRotation="0" wrapText="false" indent="0" shrinkToFit="false"/>
      <protection locked="true" hidden="false"/>
    </xf>
    <xf numFmtId="164" fontId="7" fillId="0" borderId="10" xfId="0" applyFont="true" applyBorder="true" applyAlignment="true" applyProtection="true">
      <alignment horizontal="left" vertical="bottom" textRotation="0" wrapText="false" indent="0" shrinkToFit="false"/>
      <protection locked="true" hidden="false"/>
    </xf>
    <xf numFmtId="164" fontId="7" fillId="0" borderId="10" xfId="0" applyFont="true" applyBorder="true" applyAlignment="true" applyProtection="true">
      <alignment horizontal="left" vertical="center" textRotation="0" wrapText="true" indent="0" shrinkToFit="false"/>
      <protection locked="true" hidden="false"/>
    </xf>
    <xf numFmtId="173" fontId="9" fillId="0" borderId="3" xfId="19" applyFont="true" applyBorder="true" applyAlignment="true" applyProtection="true">
      <alignment horizontal="right" vertical="center" textRotation="0" wrapText="false" indent="0" shrinkToFit="false"/>
      <protection locked="true" hidden="false"/>
    </xf>
    <xf numFmtId="164" fontId="9" fillId="0" borderId="14" xfId="21" applyFont="true" applyBorder="true" applyAlignment="true" applyProtection="true">
      <alignment horizontal="right" vertical="center" textRotation="0" wrapText="true" indent="0" shrinkToFit="false"/>
      <protection locked="true" hidden="false"/>
    </xf>
    <xf numFmtId="172" fontId="9" fillId="0" borderId="15" xfId="0" applyFont="true" applyBorder="true" applyAlignment="true" applyProtection="true">
      <alignment horizontal="general" vertical="center" textRotation="0" wrapText="false" indent="0" shrinkToFit="false"/>
      <protection locked="true" hidden="false"/>
    </xf>
    <xf numFmtId="164" fontId="7" fillId="0" borderId="16" xfId="21" applyFont="true" applyBorder="true" applyAlignment="true" applyProtection="true">
      <alignment horizontal="center" vertical="bottom" textRotation="0" wrapText="true" indent="0" shrinkToFit="false"/>
      <protection locked="true" hidden="false"/>
    </xf>
    <xf numFmtId="164" fontId="9" fillId="0" borderId="17" xfId="21" applyFont="true" applyBorder="true" applyAlignment="true" applyProtection="true">
      <alignment horizontal="center" vertical="bottom" textRotation="0" wrapText="true" indent="0" shrinkToFit="false"/>
      <protection locked="true" hidden="false"/>
    </xf>
    <xf numFmtId="164" fontId="9" fillId="0" borderId="18" xfId="21" applyFont="true" applyBorder="true" applyAlignment="true" applyProtection="true">
      <alignment horizontal="center" vertical="center" textRotation="0" wrapText="true" indent="0" shrinkToFit="false"/>
      <protection locked="true" hidden="false"/>
    </xf>
    <xf numFmtId="164" fontId="7" fillId="0" borderId="10" xfId="21" applyFont="true" applyBorder="true" applyAlignment="true" applyProtection="true">
      <alignment horizontal="general" vertical="center" textRotation="0" wrapText="true" indent="0" shrinkToFit="false"/>
      <protection locked="true" hidden="false"/>
    </xf>
    <xf numFmtId="164" fontId="9" fillId="0" borderId="10" xfId="21" applyFont="true" applyBorder="true" applyAlignment="true" applyProtection="true">
      <alignment horizontal="justify" vertical="bottom" textRotation="0" wrapText="true" indent="0" shrinkToFit="false"/>
      <protection locked="true" hidden="false"/>
    </xf>
    <xf numFmtId="165" fontId="7" fillId="2" borderId="4" xfId="19" applyFont="true" applyBorder="true" applyAlignment="true" applyProtection="true">
      <alignment horizontal="center" vertical="center" textRotation="0" wrapText="false" indent="0" shrinkToFit="false"/>
      <protection locked="false" hidden="false"/>
    </xf>
    <xf numFmtId="164" fontId="7" fillId="0" borderId="10" xfId="0" applyFont="true" applyBorder="true" applyAlignment="true" applyProtection="true">
      <alignment horizontal="general" vertical="center" textRotation="0" wrapText="false" indent="0" shrinkToFit="false"/>
      <protection locked="true" hidden="false"/>
    </xf>
    <xf numFmtId="164" fontId="9" fillId="0" borderId="10" xfId="0" applyFont="true" applyBorder="true" applyAlignment="true" applyProtection="true">
      <alignment horizontal="justify" vertical="bottom" textRotation="0" wrapText="true" indent="0" shrinkToFit="false"/>
      <protection locked="true" hidden="false"/>
    </xf>
    <xf numFmtId="164" fontId="7" fillId="0" borderId="10" xfId="0" applyFont="true" applyBorder="true" applyAlignment="true" applyProtection="true">
      <alignment horizontal="justify" vertical="bottom" textRotation="0" wrapText="true" indent="0" shrinkToFit="false"/>
      <protection locked="true" hidden="false"/>
    </xf>
    <xf numFmtId="164" fontId="9" fillId="0" borderId="8" xfId="21" applyFont="true" applyBorder="true" applyAlignment="true" applyProtection="true">
      <alignment horizontal="center" vertical="center" textRotation="0" wrapText="true" indent="0" shrinkToFit="false"/>
      <protection locked="true" hidden="false"/>
    </xf>
    <xf numFmtId="164" fontId="7" fillId="0" borderId="11" xfId="0" applyFont="true" applyBorder="true" applyAlignment="true" applyProtection="true">
      <alignment horizontal="general" vertical="center" textRotation="0" wrapText="true" indent="0" shrinkToFit="false"/>
      <protection locked="true" hidden="false"/>
    </xf>
    <xf numFmtId="164" fontId="7" fillId="0" borderId="11" xfId="0" applyFont="true" applyBorder="true" applyAlignment="true" applyProtection="true">
      <alignment horizontal="justify" vertical="bottom" textRotation="0" wrapText="true" indent="0" shrinkToFit="false"/>
      <protection locked="true" hidden="false"/>
    </xf>
    <xf numFmtId="166" fontId="7" fillId="2" borderId="9" xfId="0" applyFont="true" applyBorder="true" applyAlignment="true" applyProtection="true">
      <alignment horizontal="center" vertical="center" textRotation="0" wrapText="false" indent="0" shrinkToFit="false"/>
      <protection locked="false" hidden="false"/>
    </xf>
    <xf numFmtId="164" fontId="9" fillId="0" borderId="19" xfId="21" applyFont="true" applyBorder="true" applyAlignment="true" applyProtection="true">
      <alignment horizontal="general" vertical="bottom" textRotation="0" wrapText="true" indent="0" shrinkToFit="false"/>
      <protection locked="true" hidden="false"/>
    </xf>
    <xf numFmtId="164" fontId="7" fillId="0" borderId="0" xfId="0" applyFont="true" applyBorder="true" applyAlignment="true" applyProtection="true">
      <alignment horizontal="left" vertical="center" textRotation="0" wrapText="true" indent="0" shrinkToFit="false"/>
      <protection locked="true" hidden="false"/>
    </xf>
    <xf numFmtId="174" fontId="7" fillId="0" borderId="20" xfId="0" applyFont="true" applyBorder="true" applyAlignment="true" applyProtection="true">
      <alignment horizontal="center" vertical="bottom" textRotation="0" wrapText="false" indent="0" shrinkToFit="false"/>
      <protection locked="true" hidden="false"/>
    </xf>
    <xf numFmtId="164" fontId="9" fillId="0" borderId="2" xfId="21" applyFont="true" applyBorder="true" applyAlignment="true" applyProtection="false">
      <alignment horizontal="center" vertical="center" textRotation="0" wrapText="false" indent="0" shrinkToFit="false"/>
      <protection locked="true" hidden="false"/>
    </xf>
    <xf numFmtId="164" fontId="7" fillId="0" borderId="0" xfId="0" applyFont="true" applyBorder="false" applyAlignment="false" applyProtection="false">
      <alignment horizontal="general" vertical="bottom" textRotation="0" wrapText="false" indent="0" shrinkToFit="false"/>
      <protection locked="true" hidden="false"/>
    </xf>
    <xf numFmtId="164" fontId="9" fillId="0" borderId="7" xfId="21" applyFont="true" applyBorder="true" applyAlignment="true" applyProtection="false">
      <alignment horizontal="general" vertical="center" textRotation="0" wrapText="false" indent="0" shrinkToFit="false"/>
      <protection locked="true" hidden="false"/>
    </xf>
    <xf numFmtId="164" fontId="9" fillId="0" borderId="6" xfId="21" applyFont="true" applyBorder="true" applyAlignment="true" applyProtection="false">
      <alignment horizontal="left" vertical="center" textRotation="0" wrapText="false" indent="0" shrinkToFit="false"/>
      <protection locked="true" hidden="false"/>
    </xf>
    <xf numFmtId="164" fontId="9" fillId="0" borderId="3" xfId="21" applyFont="true" applyBorder="true" applyAlignment="true" applyProtection="false">
      <alignment horizontal="general" vertical="center" textRotation="0" wrapText="true" indent="0" shrinkToFit="false"/>
      <protection locked="true" hidden="false"/>
    </xf>
    <xf numFmtId="164" fontId="9" fillId="0" borderId="10" xfId="21" applyFont="true" applyBorder="true" applyAlignment="true" applyProtection="false">
      <alignment horizontal="center" vertical="center" textRotation="0" wrapText="true" indent="0" shrinkToFit="false"/>
      <protection locked="true" hidden="false"/>
    </xf>
    <xf numFmtId="164" fontId="9" fillId="0" borderId="10" xfId="21" applyFont="true" applyBorder="true" applyAlignment="true" applyProtection="false">
      <alignment horizontal="center" vertical="center" textRotation="0" wrapText="false" indent="0" shrinkToFit="false"/>
      <protection locked="true" hidden="false"/>
    </xf>
    <xf numFmtId="172" fontId="9" fillId="0" borderId="4" xfId="21" applyFont="true" applyBorder="true" applyAlignment="true" applyProtection="false">
      <alignment horizontal="center" vertical="center" textRotation="0" wrapText="true" indent="0" shrinkToFit="false"/>
      <protection locked="true" hidden="false"/>
    </xf>
    <xf numFmtId="164" fontId="9" fillId="0" borderId="3" xfId="21" applyFont="true" applyBorder="true" applyAlignment="true" applyProtection="false">
      <alignment horizontal="center" vertical="center" textRotation="0" wrapText="false" indent="0" shrinkToFit="false"/>
      <protection locked="true" hidden="false"/>
    </xf>
    <xf numFmtId="164" fontId="7" fillId="0" borderId="21" xfId="21" applyFont="true" applyBorder="true" applyAlignment="true" applyProtection="false">
      <alignment horizontal="left" vertical="center" textRotation="0" wrapText="false" indent="0" shrinkToFit="false"/>
      <protection locked="true" hidden="false"/>
    </xf>
    <xf numFmtId="164" fontId="7" fillId="0" borderId="21" xfId="21" applyFont="true" applyBorder="true" applyAlignment="true" applyProtection="false">
      <alignment horizontal="center" vertical="center" textRotation="0" wrapText="false" indent="0" shrinkToFit="false"/>
      <protection locked="true" hidden="false"/>
    </xf>
    <xf numFmtId="175" fontId="9" fillId="2" borderId="10" xfId="19" applyFont="true" applyBorder="true" applyAlignment="true" applyProtection="true">
      <alignment horizontal="center" vertical="center" textRotation="0" wrapText="false" indent="0" shrinkToFit="false"/>
      <protection locked="false" hidden="false"/>
    </xf>
    <xf numFmtId="172" fontId="9" fillId="0" borderId="4" xfId="0" applyFont="true" applyBorder="true" applyAlignment="true" applyProtection="false">
      <alignment horizontal="general" vertical="center" textRotation="0" wrapText="false" indent="0" shrinkToFit="false"/>
      <protection locked="true" hidden="false"/>
    </xf>
    <xf numFmtId="164" fontId="9" fillId="0" borderId="3" xfId="21" applyFont="true" applyBorder="true" applyAlignment="true" applyProtection="true">
      <alignment horizontal="center" vertical="center" textRotation="0" wrapText="false" indent="0" shrinkToFit="false"/>
      <protection locked="true" hidden="false"/>
    </xf>
    <xf numFmtId="164" fontId="7" fillId="0" borderId="21" xfId="21" applyFont="true" applyBorder="true" applyAlignment="true" applyProtection="true">
      <alignment horizontal="left" vertical="center" textRotation="0" wrapText="false" indent="0" shrinkToFit="false"/>
      <protection locked="true" hidden="false"/>
    </xf>
    <xf numFmtId="164" fontId="7" fillId="0" borderId="21" xfId="21" applyFont="true" applyBorder="true" applyAlignment="true" applyProtection="true">
      <alignment horizontal="center" vertical="center" textRotation="0" wrapText="false" indent="0" shrinkToFit="false"/>
      <protection locked="true" hidden="false"/>
    </xf>
    <xf numFmtId="164" fontId="9" fillId="0" borderId="8" xfId="21" applyFont="true" applyBorder="true" applyAlignment="true" applyProtection="true">
      <alignment horizontal="right" vertical="center" textRotation="0" wrapText="true" indent="0" shrinkToFit="false"/>
      <protection locked="true" hidden="false"/>
    </xf>
    <xf numFmtId="172" fontId="9" fillId="0" borderId="9" xfId="0" applyFont="true" applyBorder="true" applyAlignment="true" applyProtection="true">
      <alignment horizontal="general" vertical="center" textRotation="0" wrapText="false" indent="0" shrinkToFit="false"/>
      <protection locked="true" hidden="false"/>
    </xf>
    <xf numFmtId="164" fontId="9" fillId="0" borderId="22" xfId="21" applyFont="true" applyBorder="true" applyAlignment="true" applyProtection="true">
      <alignment horizontal="center" vertical="center" textRotation="0" wrapText="true" indent="0" shrinkToFit="false"/>
      <protection locked="true" hidden="false"/>
    </xf>
    <xf numFmtId="164" fontId="9" fillId="0" borderId="23" xfId="0" applyFont="true" applyBorder="true" applyAlignment="true" applyProtection="true">
      <alignment horizontal="center" vertical="center" textRotation="0" wrapText="false" indent="0" shrinkToFit="false"/>
      <protection locked="true" hidden="false"/>
    </xf>
    <xf numFmtId="164" fontId="9" fillId="0" borderId="24" xfId="21" applyFont="true" applyBorder="true" applyAlignment="true" applyProtection="true">
      <alignment horizontal="center" vertical="center" textRotation="0" wrapText="true" indent="0" shrinkToFit="false"/>
      <protection locked="true" hidden="false"/>
    </xf>
    <xf numFmtId="172" fontId="9" fillId="0" borderId="18" xfId="0" applyFont="true" applyBorder="true" applyAlignment="true" applyProtection="true">
      <alignment horizontal="general" vertical="center" textRotation="0" wrapText="false" indent="0" shrinkToFit="false"/>
      <protection locked="true" hidden="false"/>
    </xf>
    <xf numFmtId="172" fontId="9" fillId="0" borderId="4" xfId="21" applyFont="true" applyBorder="true" applyAlignment="true" applyProtection="true">
      <alignment horizontal="general" vertical="center" textRotation="0" wrapText="true" indent="0" shrinkToFit="false"/>
      <protection locked="true" hidden="false"/>
    </xf>
    <xf numFmtId="164" fontId="9" fillId="0" borderId="11" xfId="21" applyFont="true" applyBorder="true" applyAlignment="true" applyProtection="true">
      <alignment horizontal="center" vertical="center" textRotation="0" wrapText="true" indent="0" shrinkToFit="false"/>
      <protection locked="true" hidden="false"/>
    </xf>
    <xf numFmtId="172" fontId="9" fillId="0" borderId="9" xfId="21" applyFont="true" applyBorder="true" applyAlignment="true" applyProtection="true">
      <alignment horizontal="general" vertical="center" textRotation="0" wrapText="true" indent="0" shrinkToFit="false"/>
      <protection locked="true" hidden="false"/>
    </xf>
    <xf numFmtId="164" fontId="9" fillId="0" borderId="25" xfId="0" applyFont="true" applyBorder="true" applyAlignment="true" applyProtection="true">
      <alignment horizontal="center" vertical="center" textRotation="0" wrapText="false" indent="0" shrinkToFit="false"/>
      <protection locked="true" hidden="false"/>
    </xf>
    <xf numFmtId="164" fontId="9" fillId="0" borderId="0" xfId="21" applyFont="true" applyBorder="true" applyAlignment="true" applyProtection="true">
      <alignment horizontal="center" vertical="center" textRotation="0" wrapText="true" indent="0" shrinkToFit="false"/>
      <protection locked="true" hidden="false"/>
    </xf>
    <xf numFmtId="172" fontId="9" fillId="0" borderId="26" xfId="21" applyFont="true" applyBorder="true" applyAlignment="true" applyProtection="true">
      <alignment horizontal="general" vertical="center" textRotation="0" wrapText="true" indent="0" shrinkToFit="false"/>
      <protection locked="true" hidden="false"/>
    </xf>
    <xf numFmtId="164" fontId="9" fillId="0" borderId="16" xfId="21" applyFont="true" applyBorder="true" applyAlignment="true" applyProtection="true">
      <alignment horizontal="center" vertical="center" textRotation="0" wrapText="true" indent="0" shrinkToFit="false"/>
      <protection locked="true" hidden="false"/>
    </xf>
    <xf numFmtId="164" fontId="9" fillId="0" borderId="17" xfId="21" applyFont="true" applyBorder="true" applyAlignment="true" applyProtection="true">
      <alignment horizontal="center" vertical="center" textRotation="0" wrapText="true" indent="0" shrinkToFit="false"/>
      <protection locked="true" hidden="false"/>
    </xf>
    <xf numFmtId="164" fontId="9" fillId="0" borderId="24" xfId="21" applyFont="true" applyBorder="true" applyAlignment="true" applyProtection="true">
      <alignment horizontal="center" vertical="center" textRotation="0" wrapText="false" indent="0" shrinkToFit="false"/>
      <protection locked="true" hidden="false"/>
    </xf>
    <xf numFmtId="172" fontId="9" fillId="0" borderId="18" xfId="21" applyFont="true" applyBorder="true" applyAlignment="true" applyProtection="true">
      <alignment horizontal="center" vertical="center" textRotation="0" wrapText="true" indent="0" shrinkToFit="false"/>
      <protection locked="true" hidden="false"/>
    </xf>
    <xf numFmtId="175" fontId="9" fillId="0" borderId="10" xfId="19" applyFont="true" applyBorder="true" applyAlignment="true" applyProtection="true">
      <alignment horizontal="center" vertical="center" textRotation="0" wrapText="false" indent="0" shrinkToFit="false"/>
      <protection locked="true" hidden="false"/>
    </xf>
    <xf numFmtId="164" fontId="9" fillId="0" borderId="10" xfId="0" applyFont="true" applyBorder="true" applyAlignment="true" applyProtection="true">
      <alignment horizontal="left" vertical="center" textRotation="0" wrapText="true" indent="0" shrinkToFit="false"/>
      <protection locked="true" hidden="false"/>
    </xf>
    <xf numFmtId="164" fontId="12" fillId="0" borderId="10" xfId="0" applyFont="true" applyBorder="true" applyAlignment="true" applyProtection="true">
      <alignment horizontal="left" vertical="center" textRotation="0" wrapText="false" indent="0" shrinkToFit="false"/>
      <protection locked="true" hidden="false"/>
    </xf>
    <xf numFmtId="173" fontId="9" fillId="0" borderId="11" xfId="19" applyFont="true" applyBorder="true" applyAlignment="true" applyProtection="true">
      <alignment horizontal="center" vertical="center" textRotation="0" wrapText="false" indent="0" shrinkToFit="false"/>
      <protection locked="true" hidden="false"/>
    </xf>
    <xf numFmtId="164" fontId="9" fillId="0" borderId="27" xfId="21" applyFont="true" applyBorder="true" applyAlignment="true" applyProtection="true">
      <alignment horizontal="right" vertical="center" textRotation="0" wrapText="true" indent="0" shrinkToFit="false"/>
      <protection locked="true" hidden="false"/>
    </xf>
    <xf numFmtId="164" fontId="9" fillId="0" borderId="28" xfId="21" applyFont="true" applyBorder="true" applyAlignment="true" applyProtection="true">
      <alignment horizontal="right" vertical="center" textRotation="0" wrapText="true" indent="0" shrinkToFit="false"/>
      <protection locked="true" hidden="false"/>
    </xf>
    <xf numFmtId="173" fontId="9" fillId="0" borderId="28" xfId="19" applyFont="true" applyBorder="true" applyAlignment="true" applyProtection="true">
      <alignment horizontal="general" vertical="center" textRotation="0" wrapText="false" indent="0" shrinkToFit="false"/>
      <protection locked="true" hidden="false"/>
    </xf>
    <xf numFmtId="172" fontId="9" fillId="0" borderId="29" xfId="0" applyFont="true" applyBorder="true" applyAlignment="true" applyProtection="true">
      <alignment horizontal="general" vertical="center" textRotation="0" wrapText="false" indent="0" shrinkToFit="false"/>
      <protection locked="true" hidden="false"/>
    </xf>
    <xf numFmtId="164" fontId="9" fillId="0" borderId="1" xfId="21" applyFont="true" applyBorder="true" applyAlignment="true" applyProtection="true">
      <alignment horizontal="justify" vertical="bottom" textRotation="0" wrapText="true" indent="0" shrinkToFit="false"/>
      <protection locked="true" hidden="false"/>
    </xf>
    <xf numFmtId="164" fontId="7" fillId="0" borderId="30" xfId="21" applyFont="true" applyBorder="true" applyAlignment="true" applyProtection="true">
      <alignment horizontal="justify" vertical="bottom" textRotation="0" wrapText="true" indent="0" shrinkToFit="false"/>
      <protection locked="true" hidden="false"/>
    </xf>
    <xf numFmtId="164" fontId="7" fillId="0" borderId="31" xfId="21" applyFont="true" applyBorder="true" applyAlignment="true" applyProtection="true">
      <alignment horizontal="justify" vertical="bottom" textRotation="0" wrapText="true" indent="0" shrinkToFit="false"/>
      <protection locked="true" hidden="false"/>
    </xf>
    <xf numFmtId="164" fontId="7" fillId="0" borderId="32" xfId="21" applyFont="true" applyBorder="true" applyAlignment="true" applyProtection="true">
      <alignment horizontal="justify" vertical="bottom" textRotation="0" wrapText="true" indent="0" shrinkToFit="false"/>
      <protection locked="true" hidden="false"/>
    </xf>
    <xf numFmtId="164" fontId="9" fillId="0" borderId="2" xfId="21" applyFont="true" applyBorder="true" applyAlignment="true" applyProtection="true">
      <alignment horizontal="center" vertical="bottom" textRotation="0" wrapText="true" indent="0" shrinkToFit="false"/>
      <protection locked="true" hidden="false"/>
    </xf>
    <xf numFmtId="164" fontId="9" fillId="0" borderId="13" xfId="21" applyFont="true" applyBorder="true" applyAlignment="true" applyProtection="true">
      <alignment horizontal="left" vertical="bottom" textRotation="0" wrapText="true" indent="0" shrinkToFit="false"/>
      <protection locked="true" hidden="false"/>
    </xf>
    <xf numFmtId="174" fontId="7" fillId="2" borderId="1" xfId="0" applyFont="true" applyBorder="true" applyAlignment="false" applyProtection="true">
      <alignment horizontal="general" vertical="bottom" textRotation="0" wrapText="false" indent="0" shrinkToFit="false"/>
      <protection locked="false" hidden="false"/>
    </xf>
    <xf numFmtId="164" fontId="9" fillId="0" borderId="33" xfId="21" applyFont="true" applyBorder="true" applyAlignment="true" applyProtection="true">
      <alignment horizontal="left" vertical="bottom" textRotation="0" wrapText="true" indent="0" shrinkToFit="false"/>
      <protection locked="true" hidden="false"/>
    </xf>
    <xf numFmtId="175" fontId="7" fillId="2" borderId="1" xfId="19" applyFont="true" applyBorder="true" applyAlignment="true" applyProtection="true">
      <alignment horizontal="right" vertical="bottom" textRotation="0" wrapText="true" indent="0" shrinkToFit="false"/>
      <protection locked="false" hidden="false"/>
    </xf>
    <xf numFmtId="164" fontId="7" fillId="0" borderId="0" xfId="21" applyFont="true" applyBorder="true" applyAlignment="true" applyProtection="true">
      <alignment horizontal="left" vertical="bottom" textRotation="0" wrapText="true" indent="0" shrinkToFit="false"/>
      <protection locked="true" hidden="false"/>
    </xf>
    <xf numFmtId="175" fontId="7" fillId="0" borderId="0" xfId="19" applyFont="true" applyBorder="true" applyAlignment="true" applyProtection="true">
      <alignment horizontal="right" vertical="bottom" textRotation="0" wrapText="true" indent="0" shrinkToFit="false"/>
      <protection locked="true" hidden="false"/>
    </xf>
    <xf numFmtId="164" fontId="9" fillId="0" borderId="34" xfId="21" applyFont="true" applyBorder="true" applyAlignment="true" applyProtection="true">
      <alignment horizontal="general" vertical="center" textRotation="0" wrapText="false" indent="0" shrinkToFit="false"/>
      <protection locked="true" hidden="false"/>
    </xf>
    <xf numFmtId="164" fontId="9" fillId="0" borderId="35" xfId="21" applyFont="true" applyBorder="true" applyAlignment="true" applyProtection="true">
      <alignment horizontal="left" vertical="center" textRotation="0" wrapText="false" indent="0" shrinkToFit="false"/>
      <protection locked="true" hidden="false"/>
    </xf>
    <xf numFmtId="164" fontId="7" fillId="0" borderId="10" xfId="21" applyFont="true" applyBorder="true" applyAlignment="true" applyProtection="true">
      <alignment horizontal="left" vertical="center" textRotation="0" wrapText="true" indent="0" shrinkToFit="false"/>
      <protection locked="true" hidden="false"/>
    </xf>
    <xf numFmtId="172" fontId="9" fillId="0" borderId="4" xfId="0" applyFont="true" applyBorder="true" applyAlignment="true" applyProtection="true">
      <alignment horizontal="right" vertical="center" textRotation="0" wrapText="false" indent="0" shrinkToFit="false"/>
      <protection locked="true" hidden="false"/>
    </xf>
    <xf numFmtId="172" fontId="9" fillId="2" borderId="4" xfId="0" applyFont="true" applyBorder="true" applyAlignment="true" applyProtection="true">
      <alignment horizontal="right" vertical="center" textRotation="0" wrapText="false" indent="0" shrinkToFit="false"/>
      <protection locked="false" hidden="false"/>
    </xf>
    <xf numFmtId="164" fontId="9" fillId="0" borderId="8" xfId="21" applyFont="true" applyBorder="true" applyAlignment="true" applyProtection="true">
      <alignment horizontal="right" vertical="center" textRotation="0" wrapText="false" indent="0" shrinkToFit="false"/>
      <protection locked="true" hidden="false"/>
    </xf>
    <xf numFmtId="164" fontId="9" fillId="0" borderId="25" xfId="21" applyFont="true" applyBorder="true" applyAlignment="true" applyProtection="true">
      <alignment horizontal="right" vertical="center" textRotation="0" wrapText="false" indent="0" shrinkToFit="false"/>
      <protection locked="true" hidden="false"/>
    </xf>
    <xf numFmtId="164" fontId="9" fillId="0" borderId="0" xfId="21" applyFont="true" applyBorder="true" applyAlignment="true" applyProtection="true">
      <alignment horizontal="right" vertical="center" textRotation="0" wrapText="false" indent="0" shrinkToFit="false"/>
      <protection locked="true" hidden="false"/>
    </xf>
    <xf numFmtId="164" fontId="9" fillId="0" borderId="26" xfId="21" applyFont="true" applyBorder="true" applyAlignment="true" applyProtection="true">
      <alignment horizontal="right" vertical="center" textRotation="0" wrapText="false" indent="0" shrinkToFit="false"/>
      <protection locked="true" hidden="false"/>
    </xf>
    <xf numFmtId="172" fontId="9" fillId="0" borderId="36" xfId="0" applyFont="true" applyBorder="true" applyAlignment="true" applyProtection="true">
      <alignment horizontal="general" vertical="center" textRotation="0" wrapText="false" indent="0" shrinkToFit="false"/>
      <protection locked="true" hidden="false"/>
    </xf>
    <xf numFmtId="164" fontId="9" fillId="0" borderId="2" xfId="21" applyFont="true" applyBorder="true" applyAlignment="true" applyProtection="true">
      <alignment horizontal="center" vertical="center" textRotation="0" wrapText="true" indent="0" shrinkToFit="false"/>
      <protection locked="true" hidden="false"/>
    </xf>
    <xf numFmtId="164" fontId="9" fillId="0" borderId="13" xfId="21" applyFont="true" applyBorder="true" applyAlignment="true" applyProtection="true">
      <alignment horizontal="left" vertical="center" textRotation="0" wrapText="true" indent="0" shrinkToFit="false"/>
      <protection locked="true" hidden="false"/>
    </xf>
    <xf numFmtId="164" fontId="9" fillId="4" borderId="3" xfId="21" applyFont="true" applyBorder="true" applyAlignment="true" applyProtection="true">
      <alignment horizontal="left" vertical="center" textRotation="0" wrapText="true" indent="0" shrinkToFit="false"/>
      <protection locked="true" hidden="false"/>
    </xf>
    <xf numFmtId="164" fontId="9" fillId="4" borderId="4" xfId="21" applyFont="true" applyBorder="true" applyAlignment="true" applyProtection="true">
      <alignment horizontal="right" vertical="center" textRotation="0" wrapText="false" indent="0" shrinkToFit="false"/>
      <protection locked="true" hidden="false"/>
    </xf>
    <xf numFmtId="164" fontId="9" fillId="0" borderId="37" xfId="21" applyFont="true" applyBorder="true" applyAlignment="true" applyProtection="true">
      <alignment horizontal="left" vertical="bottom" textRotation="0" wrapText="true" indent="0" shrinkToFit="false"/>
      <protection locked="true" hidden="false"/>
    </xf>
    <xf numFmtId="174" fontId="9" fillId="0" borderId="38" xfId="21" applyFont="true" applyBorder="true" applyAlignment="true" applyProtection="true">
      <alignment horizontal="general" vertical="bottom" textRotation="0" wrapText="true" indent="0" shrinkToFit="false"/>
      <protection locked="true" hidden="false"/>
    </xf>
    <xf numFmtId="164" fontId="9" fillId="0" borderId="0" xfId="21" applyFont="true" applyBorder="true" applyAlignment="true" applyProtection="true">
      <alignment horizontal="left" vertical="bottom" textRotation="0" wrapText="true" indent="0" shrinkToFit="false"/>
      <protection locked="true" hidden="false"/>
    </xf>
    <xf numFmtId="164" fontId="9" fillId="0" borderId="0" xfId="21" applyFont="true" applyBorder="true" applyAlignment="true" applyProtection="true">
      <alignment horizontal="general" vertical="bottom" textRotation="0" wrapText="true" indent="0" shrinkToFit="false"/>
      <protection locked="true" hidden="false"/>
    </xf>
    <xf numFmtId="164" fontId="9" fillId="0" borderId="16" xfId="21" applyFont="true" applyBorder="true" applyAlignment="true" applyProtection="true">
      <alignment horizontal="center" vertical="bottom" textRotation="0" wrapText="true" indent="0" shrinkToFit="false"/>
      <protection locked="true" hidden="false"/>
    </xf>
    <xf numFmtId="164" fontId="9" fillId="0" borderId="17" xfId="21" applyFont="true" applyBorder="true" applyAlignment="true" applyProtection="true">
      <alignment horizontal="left" vertical="bottom" textRotation="0" wrapText="true" indent="0" shrinkToFit="false"/>
      <protection locked="true" hidden="false"/>
    </xf>
    <xf numFmtId="174" fontId="7" fillId="2" borderId="18" xfId="0" applyFont="true" applyBorder="true" applyAlignment="false" applyProtection="true">
      <alignment horizontal="general" vertical="bottom" textRotation="0" wrapText="false" indent="0" shrinkToFit="false"/>
      <protection locked="false" hidden="false"/>
    </xf>
    <xf numFmtId="164" fontId="9" fillId="0" borderId="8" xfId="21" applyFont="true" applyBorder="true" applyAlignment="true" applyProtection="true">
      <alignment horizontal="left" vertical="bottom" textRotation="0" wrapText="true" indent="0" shrinkToFit="false"/>
      <protection locked="true" hidden="false"/>
    </xf>
    <xf numFmtId="174" fontId="7" fillId="2" borderId="9" xfId="0" applyFont="true" applyBorder="true" applyAlignment="false" applyProtection="true">
      <alignment horizontal="general" vertical="bottom" textRotation="0" wrapText="false" indent="0" shrinkToFit="false"/>
      <protection locked="false" hidden="false"/>
    </xf>
    <xf numFmtId="164" fontId="7" fillId="0" borderId="0" xfId="21" applyFont="true" applyBorder="true" applyAlignment="true" applyProtection="true">
      <alignment horizontal="center" vertical="bottom" textRotation="0" wrapText="true" indent="0" shrinkToFit="false"/>
      <protection locked="true" hidden="false"/>
    </xf>
    <xf numFmtId="164" fontId="9" fillId="0" borderId="10" xfId="21" applyFont="true" applyBorder="true" applyAlignment="true" applyProtection="true">
      <alignment horizontal="left" vertical="center" textRotation="0" wrapText="true" indent="0" shrinkToFit="false"/>
      <protection locked="true" hidden="false"/>
    </xf>
    <xf numFmtId="164" fontId="9" fillId="0" borderId="39" xfId="21" applyFont="true" applyBorder="true" applyAlignment="true" applyProtection="true">
      <alignment horizontal="center" vertical="center" textRotation="0" wrapText="true" indent="0" shrinkToFit="false"/>
      <protection locked="true" hidden="false"/>
    </xf>
    <xf numFmtId="164" fontId="7" fillId="0" borderId="3" xfId="21" applyFont="true" applyBorder="true" applyAlignment="true" applyProtection="true">
      <alignment horizontal="center" vertical="center" textRotation="0" wrapText="true" indent="0" shrinkToFit="false"/>
      <protection locked="true" hidden="false"/>
    </xf>
    <xf numFmtId="173" fontId="9" fillId="0" borderId="10" xfId="19" applyFont="true" applyBorder="true" applyAlignment="true" applyProtection="true">
      <alignment horizontal="general" vertical="center" textRotation="0" wrapText="false" indent="0" shrinkToFit="false"/>
      <protection locked="true" hidden="false"/>
    </xf>
    <xf numFmtId="164" fontId="13" fillId="0" borderId="0" xfId="0" applyFont="true" applyBorder="true" applyAlignment="true" applyProtection="true">
      <alignment horizontal="general" vertical="bottom" textRotation="0" wrapText="true" indent="0" shrinkToFit="false"/>
      <protection locked="true" hidden="false"/>
    </xf>
    <xf numFmtId="164" fontId="7" fillId="0" borderId="7" xfId="21" applyFont="true" applyBorder="true" applyAlignment="true" applyProtection="true">
      <alignment horizontal="center" vertical="center" textRotation="0" wrapText="true" indent="0" shrinkToFit="false"/>
      <protection locked="true" hidden="false"/>
    </xf>
    <xf numFmtId="173" fontId="9" fillId="0" borderId="40" xfId="19" applyFont="true" applyBorder="true" applyAlignment="true" applyProtection="true">
      <alignment horizontal="general" vertical="center" textRotation="0" wrapText="false" indent="0" shrinkToFit="false"/>
      <protection locked="true" hidden="false"/>
    </xf>
    <xf numFmtId="172" fontId="9" fillId="0" borderId="25" xfId="0" applyFont="true" applyBorder="true" applyAlignment="true" applyProtection="true">
      <alignment horizontal="general" vertical="center" textRotation="0" wrapText="false" indent="0" shrinkToFit="false"/>
      <protection locked="true" hidden="false"/>
    </xf>
    <xf numFmtId="164" fontId="7" fillId="0" borderId="19" xfId="21" applyFont="true" applyBorder="true" applyAlignment="true" applyProtection="true">
      <alignment horizontal="left" vertical="bottom" textRotation="0" wrapText="true" indent="0" shrinkToFit="false"/>
      <protection locked="true" hidden="false"/>
    </xf>
    <xf numFmtId="164" fontId="7" fillId="0" borderId="20" xfId="21" applyFont="true" applyBorder="true" applyAlignment="true" applyProtection="true">
      <alignment horizontal="left" vertical="bottom" textRotation="0" wrapText="true" indent="0" shrinkToFit="false"/>
      <protection locked="true" hidden="false"/>
    </xf>
    <xf numFmtId="164" fontId="9" fillId="0" borderId="18" xfId="21" applyFont="true" applyBorder="true" applyAlignment="true" applyProtection="true">
      <alignment horizontal="center" vertical="bottom" textRotation="0" wrapText="true" indent="0" shrinkToFit="false"/>
      <protection locked="true" hidden="false"/>
    </xf>
    <xf numFmtId="164" fontId="9" fillId="0" borderId="3" xfId="21" applyFont="true" applyBorder="true" applyAlignment="true" applyProtection="true">
      <alignment horizontal="general" vertical="bottom" textRotation="0" wrapText="true" indent="0" shrinkToFit="false"/>
      <protection locked="true" hidden="false"/>
    </xf>
    <xf numFmtId="164" fontId="7" fillId="0" borderId="10" xfId="21" applyFont="true" applyBorder="true" applyAlignment="true" applyProtection="true">
      <alignment horizontal="left" vertical="bottom" textRotation="0" wrapText="true" indent="0" shrinkToFit="false"/>
      <protection locked="true" hidden="false"/>
    </xf>
    <xf numFmtId="165" fontId="7" fillId="2" borderId="4" xfId="19" applyFont="true" applyBorder="true" applyAlignment="true" applyProtection="true">
      <alignment horizontal="general" vertical="bottom" textRotation="0" wrapText="false" indent="0" shrinkToFit="false"/>
      <protection locked="false" hidden="false"/>
    </xf>
    <xf numFmtId="164" fontId="9" fillId="0" borderId="8" xfId="21" applyFont="true" applyBorder="true" applyAlignment="true" applyProtection="true">
      <alignment horizontal="general" vertical="bottom" textRotation="0" wrapText="true" indent="0" shrinkToFit="false"/>
      <protection locked="true" hidden="false"/>
    </xf>
    <xf numFmtId="164" fontId="7" fillId="0" borderId="11" xfId="21" applyFont="true" applyBorder="true" applyAlignment="true" applyProtection="true">
      <alignment horizontal="left" vertical="bottom" textRotation="0" wrapText="true" indent="0" shrinkToFit="false"/>
      <protection locked="true" hidden="false"/>
    </xf>
    <xf numFmtId="165" fontId="7" fillId="2" borderId="9" xfId="19" applyFont="true" applyBorder="true" applyAlignment="true" applyProtection="true">
      <alignment horizontal="general" vertical="bottom" textRotation="0" wrapText="false" indent="0" shrinkToFit="false"/>
      <protection locked="false" hidden="false"/>
    </xf>
    <xf numFmtId="164" fontId="9" fillId="0" borderId="0" xfId="21" applyFont="true" applyBorder="true" applyAlignment="true" applyProtection="true">
      <alignment horizontal="right" vertical="center" textRotation="0" wrapText="true" indent="0" shrinkToFit="false"/>
      <protection locked="true" hidden="false"/>
    </xf>
    <xf numFmtId="172" fontId="9" fillId="0" borderId="0" xfId="0" applyFont="true" applyBorder="true" applyAlignment="true" applyProtection="true">
      <alignment horizontal="general" vertical="center" textRotation="0" wrapText="false" indent="0" shrinkToFit="false"/>
      <protection locked="true" hidden="false"/>
    </xf>
    <xf numFmtId="164" fontId="8" fillId="0" borderId="41" xfId="21" applyFont="true" applyBorder="true" applyAlignment="true" applyProtection="true">
      <alignment horizontal="center" vertical="center" textRotation="0" wrapText="true" indent="0" shrinkToFit="false"/>
      <protection locked="true" hidden="false"/>
    </xf>
    <xf numFmtId="172" fontId="9" fillId="0" borderId="18" xfId="21" applyFont="true" applyBorder="true" applyAlignment="true" applyProtection="true">
      <alignment horizontal="general" vertical="center" textRotation="0" wrapText="true" indent="0" shrinkToFit="false"/>
      <protection locked="true" hidden="false"/>
    </xf>
    <xf numFmtId="164" fontId="9" fillId="0" borderId="12" xfId="0" applyFont="true" applyBorder="true" applyAlignment="true" applyProtection="true">
      <alignment horizontal="center" vertical="center" textRotation="0" wrapText="false" indent="0" shrinkToFit="false"/>
      <protection locked="true" hidden="false"/>
    </xf>
    <xf numFmtId="172" fontId="9" fillId="0" borderId="15" xfId="21" applyFont="true" applyBorder="true" applyAlignment="true" applyProtection="true">
      <alignment horizontal="general" vertical="center" textRotation="0" wrapText="true" indent="0" shrinkToFit="false"/>
      <protection locked="true" hidden="false"/>
    </xf>
    <xf numFmtId="164" fontId="8" fillId="0" borderId="17" xfId="21" applyFont="true" applyBorder="true" applyAlignment="true" applyProtection="true">
      <alignment horizontal="center" vertical="center" textRotation="0" wrapText="true" indent="0" shrinkToFit="false"/>
      <protection locked="true" hidden="false"/>
    </xf>
    <xf numFmtId="164" fontId="8" fillId="0" borderId="24" xfId="21" applyFont="true" applyBorder="true" applyAlignment="true" applyProtection="true">
      <alignment horizontal="center" vertical="center" textRotation="0" wrapText="true" indent="0" shrinkToFit="false"/>
      <protection locked="true" hidden="false"/>
    </xf>
    <xf numFmtId="164" fontId="9" fillId="0" borderId="24" xfId="0" applyFont="true" applyBorder="true" applyAlignment="true" applyProtection="true">
      <alignment horizontal="center" vertical="center" textRotation="0" wrapText="false" indent="0" shrinkToFit="false"/>
      <protection locked="true" hidden="false"/>
    </xf>
    <xf numFmtId="164" fontId="9" fillId="0" borderId="13" xfId="21" applyFont="true" applyBorder="true" applyAlignment="true" applyProtection="true">
      <alignment horizontal="center" vertical="center" textRotation="0" wrapText="false" indent="0" shrinkToFit="false"/>
      <protection locked="true" hidden="false"/>
    </xf>
    <xf numFmtId="164" fontId="9" fillId="0" borderId="10" xfId="21" applyFont="true" applyBorder="true" applyAlignment="true" applyProtection="true">
      <alignment horizontal="general" vertical="center" textRotation="0" wrapText="false" indent="0" shrinkToFit="false"/>
      <protection locked="true" hidden="false"/>
    </xf>
    <xf numFmtId="164" fontId="9" fillId="0" borderId="10" xfId="21" applyFont="true" applyBorder="true" applyAlignment="true" applyProtection="true">
      <alignment horizontal="center" vertical="center" textRotation="0" wrapText="false" indent="0" shrinkToFit="false"/>
      <protection locked="true" hidden="false"/>
    </xf>
    <xf numFmtId="164" fontId="7" fillId="0" borderId="10" xfId="0" applyFont="true" applyBorder="true" applyAlignment="true" applyProtection="true">
      <alignment horizontal="justify" vertical="center" textRotation="0" wrapText="false" indent="0" shrinkToFit="false"/>
      <protection locked="true" hidden="false"/>
    </xf>
    <xf numFmtId="164" fontId="12" fillId="0" borderId="10" xfId="20" applyFont="true" applyBorder="true" applyAlignment="true" applyProtection="true">
      <alignment horizontal="general" vertical="center" textRotation="0" wrapText="true" indent="0" shrinkToFit="false"/>
      <protection locked="true" hidden="false"/>
    </xf>
    <xf numFmtId="176" fontId="9" fillId="2" borderId="10" xfId="15" applyFont="true" applyBorder="true" applyAlignment="true" applyProtection="true">
      <alignment horizontal="center" vertical="center" textRotation="0" wrapText="false" indent="0" shrinkToFit="false"/>
      <protection locked="false" hidden="false"/>
    </xf>
    <xf numFmtId="164" fontId="7" fillId="0" borderId="10" xfId="0" applyFont="true" applyBorder="true" applyAlignment="true" applyProtection="true">
      <alignment horizontal="justify" vertical="center" textRotation="0" wrapText="true" indent="0" shrinkToFit="false"/>
      <protection locked="true" hidden="false"/>
    </xf>
    <xf numFmtId="177" fontId="9" fillId="2" borderId="10" xfId="19" applyFont="true" applyBorder="true" applyAlignment="true" applyProtection="true">
      <alignment horizontal="center" vertical="center" textRotation="0" wrapText="false" indent="0" shrinkToFit="false"/>
      <protection locked="false" hidden="false"/>
    </xf>
    <xf numFmtId="164" fontId="7" fillId="2" borderId="10" xfId="21" applyFont="true" applyBorder="true" applyAlignment="true" applyProtection="true">
      <alignment horizontal="left" vertical="center" textRotation="0" wrapText="true" indent="0" shrinkToFit="false"/>
      <protection locked="false" hidden="false"/>
    </xf>
    <xf numFmtId="164" fontId="9" fillId="0" borderId="17" xfId="21" applyFont="true" applyBorder="true" applyAlignment="true" applyProtection="true">
      <alignment horizontal="center" vertical="center" textRotation="0" wrapText="false" indent="0" shrinkToFit="false"/>
      <protection locked="true" hidden="false"/>
    </xf>
    <xf numFmtId="164" fontId="9" fillId="2" borderId="10" xfId="21" applyFont="true" applyBorder="true" applyAlignment="true" applyProtection="true">
      <alignment horizontal="left" vertical="center" textRotation="0" wrapText="true" indent="0" shrinkToFit="false"/>
      <protection locked="false" hidden="false"/>
    </xf>
    <xf numFmtId="164" fontId="8" fillId="0" borderId="23" xfId="21" applyFont="true" applyBorder="true" applyAlignment="true" applyProtection="true">
      <alignment horizontal="center" vertical="center" textRotation="0" wrapText="true" indent="0" shrinkToFit="false"/>
      <protection locked="true" hidden="false"/>
    </xf>
    <xf numFmtId="164" fontId="9" fillId="0" borderId="11" xfId="0" applyFont="true" applyBorder="true" applyAlignment="true" applyProtection="true">
      <alignment horizontal="center" vertical="center" textRotation="0" wrapText="false" indent="0" shrinkToFit="false"/>
      <protection locked="true" hidden="false"/>
    </xf>
    <xf numFmtId="164" fontId="8" fillId="0" borderId="0" xfId="21" applyFont="true" applyBorder="true" applyAlignment="true" applyProtection="true">
      <alignment horizontal="center" vertical="center" textRotation="0" wrapText="true" indent="0" shrinkToFit="false"/>
      <protection locked="true" hidden="false"/>
    </xf>
    <xf numFmtId="164" fontId="16" fillId="0" borderId="0" xfId="0" applyFont="true" applyBorder="true" applyAlignment="true" applyProtection="true">
      <alignment horizontal="center" vertical="center" textRotation="0" wrapText="false" indent="0" shrinkToFit="false"/>
      <protection locked="true" hidden="false"/>
    </xf>
    <xf numFmtId="172" fontId="9" fillId="0" borderId="0" xfId="21" applyFont="true" applyBorder="true" applyAlignment="true" applyProtection="true">
      <alignment horizontal="general" vertical="center" textRotation="0" wrapText="true" indent="0" shrinkToFit="false"/>
      <protection locked="true" hidden="false"/>
    </xf>
    <xf numFmtId="164" fontId="9" fillId="0" borderId="42" xfId="21" applyFont="true" applyBorder="true" applyAlignment="true" applyProtection="true">
      <alignment horizontal="right" vertical="center" textRotation="0" wrapText="true" indent="0" shrinkToFit="false"/>
      <protection locked="true" hidden="false"/>
    </xf>
    <xf numFmtId="172" fontId="9" fillId="0" borderId="6" xfId="0" applyFont="true" applyBorder="true" applyAlignment="true" applyProtection="true">
      <alignment horizontal="general" vertical="center" textRotation="0" wrapText="false" indent="0" shrinkToFit="false"/>
      <protection locked="true" hidden="false"/>
    </xf>
    <xf numFmtId="164" fontId="9" fillId="0" borderId="5" xfId="21" applyFont="true" applyBorder="true" applyAlignment="true" applyProtection="true">
      <alignment horizontal="left" vertical="center" textRotation="0" wrapText="true" indent="0" shrinkToFit="false"/>
      <protection locked="true" hidden="false"/>
    </xf>
    <xf numFmtId="174" fontId="9" fillId="0" borderId="1" xfId="0" applyFont="true" applyBorder="true" applyAlignment="true" applyProtection="true">
      <alignment horizontal="general" vertical="center" textRotation="0" wrapText="false" indent="0" shrinkToFit="false"/>
      <protection locked="true" hidden="false"/>
    </xf>
    <xf numFmtId="172" fontId="9" fillId="0" borderId="6" xfId="17" applyFont="true" applyBorder="true" applyAlignment="true" applyProtection="true">
      <alignment horizontal="right" vertical="center" textRotation="0" wrapText="false" indent="0" shrinkToFit="false"/>
      <protection locked="true" hidden="false"/>
    </xf>
    <xf numFmtId="164" fontId="7" fillId="0" borderId="5" xfId="21" applyFont="true" applyBorder="true" applyAlignment="true" applyProtection="true">
      <alignment horizontal="general" vertical="center" textRotation="0" wrapText="true" indent="0" shrinkToFit="false"/>
      <protection locked="true" hidden="false"/>
    </xf>
    <xf numFmtId="164" fontId="9" fillId="0" borderId="21" xfId="0" applyFont="true" applyBorder="true" applyAlignment="true" applyProtection="true">
      <alignment horizontal="justify" vertical="center" textRotation="0" wrapText="false" indent="0" shrinkToFit="false"/>
      <protection locked="true" hidden="false"/>
    </xf>
    <xf numFmtId="175" fontId="9" fillId="0" borderId="10" xfId="19" applyFont="true" applyBorder="true" applyAlignment="true" applyProtection="true">
      <alignment horizontal="general" vertical="center" textRotation="0" wrapText="false" indent="0" shrinkToFit="false"/>
      <protection locked="true" hidden="false"/>
    </xf>
    <xf numFmtId="164" fontId="9" fillId="0" borderId="5" xfId="21" applyFont="true" applyBorder="true" applyAlignment="true" applyProtection="true">
      <alignment horizontal="general" vertical="center" textRotation="0" wrapText="true" indent="0" shrinkToFit="false"/>
      <protection locked="true" hidden="false"/>
    </xf>
    <xf numFmtId="175" fontId="9" fillId="0" borderId="10" xfId="0" applyFont="true" applyBorder="true" applyAlignment="true" applyProtection="true">
      <alignment horizontal="general" vertical="center" textRotation="0" wrapText="false" indent="0" shrinkToFit="false"/>
      <protection locked="true" hidden="false"/>
    </xf>
    <xf numFmtId="164" fontId="9" fillId="0" borderId="5" xfId="21" applyFont="true" applyBorder="true" applyAlignment="true" applyProtection="true">
      <alignment horizontal="general" vertical="center" textRotation="0" wrapText="false" indent="0" shrinkToFit="false"/>
      <protection locked="true" hidden="false"/>
    </xf>
    <xf numFmtId="164" fontId="7" fillId="0" borderId="21" xfId="21" applyFont="true" applyBorder="true" applyAlignment="true" applyProtection="true">
      <alignment horizontal="general" vertical="center" textRotation="0" wrapText="false" indent="0" shrinkToFit="false"/>
      <protection locked="true" hidden="false"/>
    </xf>
    <xf numFmtId="164" fontId="7" fillId="0" borderId="43" xfId="21" applyFont="true" applyBorder="true" applyAlignment="true" applyProtection="true">
      <alignment horizontal="general" vertical="center" textRotation="0" wrapText="true" indent="0" shrinkToFit="false"/>
      <protection locked="true" hidden="false"/>
    </xf>
    <xf numFmtId="164" fontId="9" fillId="0" borderId="44" xfId="0" applyFont="true" applyBorder="true" applyAlignment="true" applyProtection="true">
      <alignment horizontal="justify" vertical="center" textRotation="0" wrapText="false" indent="0" shrinkToFit="false"/>
      <protection locked="true" hidden="false"/>
    </xf>
    <xf numFmtId="175" fontId="9" fillId="0" borderId="12" xfId="19" applyFont="true" applyBorder="true" applyAlignment="true" applyProtection="true">
      <alignment horizontal="general" vertical="center" textRotation="0" wrapText="false" indent="0" shrinkToFit="false"/>
      <protection locked="true" hidden="false"/>
    </xf>
    <xf numFmtId="164" fontId="9" fillId="0" borderId="43" xfId="21" applyFont="true" applyBorder="true" applyAlignment="true" applyProtection="true">
      <alignment horizontal="general" vertical="center" textRotation="0" wrapText="true" indent="0" shrinkToFit="false"/>
      <protection locked="true" hidden="false"/>
    </xf>
    <xf numFmtId="164" fontId="9" fillId="0" borderId="10" xfId="0" applyFont="true" applyBorder="true" applyAlignment="true" applyProtection="true">
      <alignment horizontal="general" vertical="center" textRotation="0" wrapText="false" indent="0" shrinkToFit="false"/>
      <protection locked="true" hidden="false"/>
    </xf>
    <xf numFmtId="164" fontId="9" fillId="0" borderId="45" xfId="21" applyFont="true" applyBorder="true" applyAlignment="true" applyProtection="true">
      <alignment horizontal="right" vertical="center" textRotation="0" wrapText="true" indent="0" shrinkToFit="false"/>
      <protection locked="true" hidden="false"/>
    </xf>
    <xf numFmtId="172" fontId="9" fillId="0" borderId="46" xfId="0" applyFont="true" applyBorder="true" applyAlignment="true" applyProtection="true">
      <alignment horizontal="general" vertical="center" textRotation="0" wrapText="false" indent="0" shrinkToFit="false"/>
      <protection locked="true" hidden="false"/>
    </xf>
    <xf numFmtId="164" fontId="9" fillId="0" borderId="47" xfId="21" applyFont="true" applyBorder="true" applyAlignment="true" applyProtection="true">
      <alignment horizontal="right" vertical="center" textRotation="0" wrapText="true" indent="0" shrinkToFit="false"/>
      <protection locked="true" hidden="false"/>
    </xf>
    <xf numFmtId="164" fontId="9" fillId="0" borderId="48" xfId="21" applyFont="true" applyBorder="true" applyAlignment="true" applyProtection="true">
      <alignment horizontal="right" vertical="center" textRotation="0" wrapText="true" indent="0" shrinkToFit="false"/>
      <protection locked="true" hidden="false"/>
    </xf>
    <xf numFmtId="172" fontId="9" fillId="0" borderId="49" xfId="0" applyFont="true" applyBorder="true" applyAlignment="true" applyProtection="true">
      <alignment horizontal="general" vertical="center" textRotation="0" wrapText="false" indent="0" shrinkToFit="false"/>
      <protection locked="true" hidden="false"/>
    </xf>
    <xf numFmtId="164" fontId="9" fillId="0" borderId="50" xfId="21" applyFont="true" applyBorder="true" applyAlignment="true" applyProtection="true">
      <alignment horizontal="left" vertical="center" textRotation="0" wrapText="true" indent="0" shrinkToFit="false"/>
      <protection locked="true" hidden="false"/>
    </xf>
    <xf numFmtId="164" fontId="9" fillId="0" borderId="33" xfId="21" applyFont="true" applyBorder="true" applyAlignment="true" applyProtection="true">
      <alignment horizontal="left" vertical="center" textRotation="0" wrapText="true" indent="0" shrinkToFit="false"/>
      <protection locked="true" hidden="false"/>
    </xf>
    <xf numFmtId="165" fontId="9" fillId="0" borderId="13" xfId="19" applyFont="true" applyBorder="true" applyAlignment="true" applyProtection="true">
      <alignment horizontal="left" vertical="bottom" textRotation="0" wrapText="true" indent="0" shrinkToFit="false"/>
      <protection locked="true" hidden="false"/>
    </xf>
    <xf numFmtId="175" fontId="7" fillId="2" borderId="1" xfId="19" applyFont="true" applyBorder="true" applyAlignment="true" applyProtection="true">
      <alignment horizontal="general" vertical="bottom" textRotation="0" wrapText="false" indent="0" shrinkToFit="false"/>
      <protection locked="false" hidden="false"/>
    </xf>
    <xf numFmtId="165" fontId="7" fillId="0" borderId="0" xfId="19" applyFont="true" applyBorder="true" applyAlignment="true" applyProtection="true">
      <alignment horizontal="general" vertical="bottom" textRotation="0" wrapText="false" indent="0" shrinkToFit="false"/>
      <protection locked="true" hidden="false"/>
    </xf>
    <xf numFmtId="164" fontId="9" fillId="0" borderId="3" xfId="21" applyFont="true" applyBorder="true" applyAlignment="true" applyProtection="true">
      <alignment horizontal="left" vertical="bottom" textRotation="0" wrapText="true" indent="0" shrinkToFit="false"/>
      <protection locked="true" hidden="false"/>
    </xf>
    <xf numFmtId="164" fontId="9" fillId="2" borderId="4" xfId="21" applyFont="true" applyBorder="true" applyAlignment="true" applyProtection="true">
      <alignment horizontal="center" vertical="bottom" textRotation="0" wrapText="true" indent="0" shrinkToFit="false"/>
      <protection locked="false" hidden="false"/>
    </xf>
    <xf numFmtId="164" fontId="9" fillId="2" borderId="9" xfId="21" applyFont="true" applyBorder="true" applyAlignment="true" applyProtection="true">
      <alignment horizontal="center" vertical="bottom" textRotation="0" wrapText="true" indent="0" shrinkToFit="false"/>
      <protection locked="false" hidden="false"/>
    </xf>
    <xf numFmtId="174" fontId="7" fillId="0" borderId="0" xfId="0" applyFont="true" applyBorder="true" applyAlignment="false" applyProtection="true">
      <alignment horizontal="general" vertical="bottom" textRotation="0" wrapText="false" indent="0" shrinkToFit="false"/>
      <protection locked="true" hidden="false"/>
    </xf>
    <xf numFmtId="164" fontId="9" fillId="0" borderId="14" xfId="21" applyFont="true" applyBorder="true" applyAlignment="true" applyProtection="true">
      <alignment horizontal="center" vertical="center" textRotation="0" wrapText="true" indent="0" shrinkToFit="false"/>
      <protection locked="true" hidden="false"/>
    </xf>
    <xf numFmtId="164" fontId="9" fillId="0" borderId="11" xfId="21" applyFont="true" applyBorder="true" applyAlignment="true" applyProtection="true">
      <alignment horizontal="left" vertical="center" textRotation="0" wrapText="true" indent="0" shrinkToFit="false"/>
      <protection locked="true" hidden="false"/>
    </xf>
    <xf numFmtId="164" fontId="9" fillId="0" borderId="23" xfId="21" applyFont="true" applyBorder="true" applyAlignment="true" applyProtection="true">
      <alignment horizontal="right" vertical="center" textRotation="0" wrapText="true" indent="0" shrinkToFit="false"/>
      <protection locked="true" hidden="false"/>
    </xf>
    <xf numFmtId="172" fontId="9" fillId="0" borderId="51" xfId="0" applyFont="true" applyBorder="true" applyAlignment="true" applyProtection="true">
      <alignment horizontal="general" vertical="center" textRotation="0" wrapText="false" indent="0" shrinkToFit="false"/>
      <protection locked="true" hidden="false"/>
    </xf>
    <xf numFmtId="179" fontId="9" fillId="3" borderId="4" xfId="0" applyFont="true" applyBorder="true" applyAlignment="true" applyProtection="true">
      <alignment horizontal="left" vertical="bottom" textRotation="0" wrapText="false" indent="0" shrinkToFit="false"/>
      <protection locked="true" hidden="false"/>
    </xf>
    <xf numFmtId="179" fontId="9" fillId="3" borderId="10" xfId="0" applyFont="true" applyBorder="true" applyAlignment="true" applyProtection="true">
      <alignment horizontal="left" vertical="bottom" textRotation="0" wrapText="false" indent="0" shrinkToFit="false"/>
      <protection locked="true" hidden="false"/>
    </xf>
    <xf numFmtId="179" fontId="9" fillId="3" borderId="10" xfId="0" applyFont="true" applyBorder="true" applyAlignment="true" applyProtection="true">
      <alignment horizontal="center" vertical="bottom" textRotation="0" wrapText="false" indent="0" shrinkToFit="false"/>
      <protection locked="true" hidden="false"/>
    </xf>
    <xf numFmtId="168" fontId="7" fillId="3" borderId="4" xfId="0" applyFont="true" applyBorder="true" applyAlignment="true" applyProtection="true">
      <alignment horizontal="center" vertical="center" textRotation="0" wrapText="false" indent="0" shrinkToFit="false"/>
      <protection locked="true" hidden="false"/>
    </xf>
    <xf numFmtId="179" fontId="9" fillId="3" borderId="3" xfId="21" applyFont="true" applyBorder="true" applyAlignment="true" applyProtection="true">
      <alignment horizontal="left" vertical="center" textRotation="0" wrapText="true" indent="0" shrinkToFit="false"/>
      <protection locked="true" hidden="false"/>
    </xf>
    <xf numFmtId="179" fontId="9" fillId="3" borderId="4" xfId="21" applyFont="true" applyBorder="true" applyAlignment="true" applyProtection="true">
      <alignment horizontal="right" vertical="center"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true"/>
      <protection locked="true" hidden="false"/>
    </xf>
    <xf numFmtId="164" fontId="0" fillId="0" borderId="0" xfId="0" applyFont="false" applyBorder="true" applyAlignment="true" applyProtection="false">
      <alignment horizontal="center" vertical="bottom" textRotation="0" wrapText="false" indent="0" shrinkToFit="false"/>
      <protection locked="true" hidden="false"/>
    </xf>
    <xf numFmtId="164" fontId="0" fillId="0" borderId="0" xfId="0" applyFont="false" applyBorder="fals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center"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false" indent="0" shrinkToFit="true"/>
      <protection locked="true" hidden="false"/>
    </xf>
    <xf numFmtId="164" fontId="5" fillId="0" borderId="0" xfId="0" applyFont="true" applyBorder="false" applyAlignment="true" applyProtection="false">
      <alignment horizontal="center" vertical="bottom" textRotation="0" wrapText="false" indent="0" shrinkToFit="false"/>
      <protection locked="true" hidden="false"/>
    </xf>
    <xf numFmtId="164" fontId="5" fillId="0" borderId="0" xfId="0" applyFont="true" applyBorder="true" applyAlignment="true" applyProtection="false">
      <alignment horizontal="left"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5" fillId="0" borderId="0" xfId="0" applyFont="true" applyBorder="true" applyAlignment="true" applyProtection="false">
      <alignment horizontal="justify" vertical="center" textRotation="0" wrapText="true" indent="0" shrinkToFit="false"/>
      <protection locked="true" hidden="false"/>
    </xf>
    <xf numFmtId="164" fontId="6" fillId="0" borderId="0" xfId="0" applyFont="true" applyBorder="false" applyAlignment="true" applyProtection="false">
      <alignment horizontal="general" vertical="center" textRotation="0" wrapText="true" indent="0" shrinkToFit="false"/>
      <protection locked="true" hidden="false"/>
    </xf>
    <xf numFmtId="164" fontId="20" fillId="0" borderId="1" xfId="0" applyFont="true" applyBorder="true" applyAlignment="true" applyProtection="false">
      <alignment horizontal="center" vertical="center" textRotation="0" wrapText="false" indent="0" shrinkToFit="true"/>
      <protection locked="true" hidden="false"/>
    </xf>
    <xf numFmtId="164" fontId="20" fillId="0" borderId="32" xfId="0" applyFont="true" applyBorder="true" applyAlignment="true" applyProtection="false">
      <alignment horizontal="center" vertical="center" textRotation="0" wrapText="true" indent="0" shrinkToFit="false"/>
      <protection locked="true" hidden="false"/>
    </xf>
    <xf numFmtId="164" fontId="20" fillId="0" borderId="16" xfId="0" applyFont="true" applyBorder="true" applyAlignment="true" applyProtection="false">
      <alignment horizontal="center" vertical="center" textRotation="0" wrapText="true" indent="0" shrinkToFit="false"/>
      <protection locked="true" hidden="false"/>
    </xf>
    <xf numFmtId="164" fontId="20" fillId="0" borderId="1" xfId="0" applyFont="true" applyBorder="true" applyAlignment="true" applyProtection="false">
      <alignment horizontal="center" vertical="center" textRotation="0" wrapText="false" indent="0" shrinkToFit="false"/>
      <protection locked="true" hidden="false"/>
    </xf>
    <xf numFmtId="164" fontId="20" fillId="4" borderId="1" xfId="0" applyFont="true" applyBorder="true" applyAlignment="true" applyProtection="true">
      <alignment horizontal="center" vertical="center" textRotation="0" wrapText="false" indent="0" shrinkToFit="true"/>
      <protection locked="false" hidden="false"/>
    </xf>
    <xf numFmtId="179" fontId="20" fillId="0" borderId="52" xfId="0" applyFont="true" applyBorder="true" applyAlignment="true" applyProtection="false">
      <alignment horizontal="center" vertical="center" textRotation="0" wrapText="true" indent="0" shrinkToFit="false"/>
      <protection locked="true" hidden="false"/>
    </xf>
    <xf numFmtId="178" fontId="20" fillId="0" borderId="53" xfId="17" applyFont="true" applyBorder="true" applyAlignment="true" applyProtection="true">
      <alignment horizontal="center" vertical="center" textRotation="0" wrapText="true" indent="0" shrinkToFit="false"/>
      <protection locked="true" hidden="false"/>
    </xf>
    <xf numFmtId="178" fontId="20" fillId="0" borderId="1" xfId="0" applyFont="true" applyBorder="true" applyAlignment="true" applyProtection="false">
      <alignment horizontal="left" vertical="bottom" textRotation="0" wrapText="false" indent="0" shrinkToFit="false"/>
      <protection locked="true" hidden="false"/>
    </xf>
    <xf numFmtId="178" fontId="20" fillId="0" borderId="1" xfId="0" applyFont="true" applyBorder="true" applyAlignment="false" applyProtection="false">
      <alignment horizontal="general" vertical="bottom" textRotation="0" wrapText="false" indent="0" shrinkToFit="false"/>
      <protection locked="true" hidden="false"/>
    </xf>
    <xf numFmtId="179" fontId="20" fillId="0" borderId="29" xfId="0" applyFont="true" applyBorder="true" applyAlignment="true" applyProtection="false">
      <alignment horizontal="center" vertical="center" textRotation="0" wrapText="true" indent="0" shrinkToFit="false"/>
      <protection locked="true" hidden="false"/>
    </xf>
    <xf numFmtId="178" fontId="20" fillId="0" borderId="1" xfId="17" applyFont="true" applyBorder="true" applyAlignment="true" applyProtection="true">
      <alignment horizontal="center" vertical="center" textRotation="0" wrapText="true" indent="0" shrinkToFit="false"/>
      <protection locked="true" hidden="false"/>
    </xf>
    <xf numFmtId="164" fontId="21" fillId="0" borderId="1" xfId="0" applyFont="true" applyBorder="true" applyAlignment="true" applyProtection="false">
      <alignment horizontal="center" vertical="center" textRotation="0" wrapText="true" indent="0" shrinkToFit="false"/>
      <protection locked="true" hidden="false"/>
    </xf>
    <xf numFmtId="164" fontId="20" fillId="0" borderId="1" xfId="0" applyFont="true" applyBorder="true" applyAlignment="true" applyProtection="false">
      <alignment horizontal="center" vertical="center" textRotation="0" wrapText="true" indent="0" shrinkToFit="false"/>
      <protection locked="true" hidden="false"/>
    </xf>
    <xf numFmtId="178" fontId="20" fillId="2" borderId="1" xfId="0" applyFont="true" applyBorder="true" applyAlignment="false" applyProtection="true">
      <alignment horizontal="general" vertical="bottom" textRotation="0" wrapText="false" indent="0" shrinkToFit="false"/>
      <protection locked="false" hidden="false"/>
    </xf>
    <xf numFmtId="164" fontId="5" fillId="0" borderId="0" xfId="0" applyFont="true" applyBorder="true" applyAlignment="true" applyProtection="true">
      <alignment horizontal="justify" vertical="top" textRotation="0" wrapText="true" indent="0" shrinkToFit="false"/>
      <protection locked="false" hidden="false"/>
    </xf>
    <xf numFmtId="164" fontId="6" fillId="0" borderId="0" xfId="0" applyFont="true" applyBorder="false" applyAlignment="true" applyProtection="false">
      <alignment horizontal="general" vertical="top" textRotation="0" wrapText="true" indent="0" shrinkToFit="false"/>
      <protection locked="true" hidden="false"/>
    </xf>
    <xf numFmtId="164" fontId="6" fillId="0" borderId="0" xfId="0" applyFont="true" applyBorder="false" applyAlignment="true" applyProtection="false">
      <alignment horizontal="general" vertical="top" textRotation="0" wrapText="false" indent="0" shrinkToFit="true"/>
      <protection locked="true" hidden="false"/>
    </xf>
  </cellXfs>
  <cellStyles count="10">
    <cellStyle name="Normal" xfId="0" builtinId="0"/>
    <cellStyle name="Comma" xfId="15" builtinId="3"/>
    <cellStyle name="Comma [0]" xfId="16" builtinId="6"/>
    <cellStyle name="Currency" xfId="17" builtinId="4"/>
    <cellStyle name="Currency [0]" xfId="18" builtinId="7"/>
    <cellStyle name="Percent" xfId="19" builtinId="5"/>
    <cellStyle name="Normal 2" xfId="21"/>
    <cellStyle name="Normal 4" xfId="22"/>
    <cellStyle name="Normal 5" xfId="23"/>
    <cellStyle name="*unknown*" xfId="20" builtinId="8"/>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66FF66"/>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drawings/_rels/drawing1.xml.rels><?xml version="1.0" encoding="UTF-8"?>
<Relationships xmlns="http://schemas.openxmlformats.org/package/2006/relationships"><Relationship Id="rId1" Type="http://schemas.openxmlformats.org/officeDocument/2006/relationships/image" Target="../media/image1.jpeg"/>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2</xdr:col>
      <xdr:colOff>1205640</xdr:colOff>
      <xdr:row>0</xdr:row>
      <xdr:rowOff>0</xdr:rowOff>
    </xdr:from>
    <xdr:to>
      <xdr:col>5</xdr:col>
      <xdr:colOff>530280</xdr:colOff>
      <xdr:row>7</xdr:row>
      <xdr:rowOff>17280</xdr:rowOff>
    </xdr:to>
    <xdr:pic>
      <xdr:nvPicPr>
        <xdr:cNvPr id="0" name="Imagem 1" descr="LOGO CMSP - marca-principal - pb"/>
        <xdr:cNvPicPr/>
      </xdr:nvPicPr>
      <xdr:blipFill>
        <a:blip r:embed="rId1"/>
        <a:stretch/>
      </xdr:blipFill>
      <xdr:spPr>
        <a:xfrm>
          <a:off x="2510280" y="0"/>
          <a:ext cx="3529080" cy="1474560"/>
        </a:xfrm>
        <a:prstGeom prst="rect">
          <a:avLst/>
        </a:prstGeom>
        <a:ln>
          <a:noFill/>
        </a:ln>
      </xdr:spPr>
    </xdr:pic>
    <xdr:clientData/>
  </xdr:twoCellAnchor>
</xdr:wsDr>
</file>

<file path=xl/worksheets/_rels/sheet3.xml.rels><?xml version="1.0" encoding="UTF-8"?>
<Relationships xmlns="http://schemas.openxmlformats.org/package/2006/relationships"><Relationship Id="rId1" Type="http://schemas.openxmlformats.org/officeDocument/2006/relationships/comments" Target="../comments3.xml"/><Relationship Id="rId2" Type="http://schemas.openxmlformats.org/officeDocument/2006/relationships/hyperlink" Target="../../../../../C:/Users/Prof&#186; Walter/AppData/Roaming/17 Instrucao Normativa 02_2008 Servicos Continuados/17 Instrucao Normativa 02_2008 Servicos Continuados/17 Instrucao Normativa 02_2008 Servicos Continuados/0 LEGISLACAO GERAL/IN 03_2005 MSP_SRP/AnexoII_IN03.rtf" TargetMode="External"/><Relationship Id="rId3" Type="http://schemas.openxmlformats.org/officeDocument/2006/relationships/vmlDrawing" Target="../drawings/vmlDrawing1.vml"/>
</Relationships>
</file>

<file path=xl/worksheets/_rels/sheet4.xml.rels><?xml version="1.0" encoding="UTF-8"?>
<Relationships xmlns="http://schemas.openxmlformats.org/package/2006/relationships"><Relationship Id="rId1" Type="http://schemas.openxmlformats.org/officeDocument/2006/relationships/comments" Target="../comments4.xml"/><Relationship Id="rId2" Type="http://schemas.openxmlformats.org/officeDocument/2006/relationships/hyperlink" Target="../../../../../C:/Users/Prof&#186; Walter/AppData/Roaming/17 Instrucao Normativa 02_2008 Servicos Continuados/17 Instrucao Normativa 02_2008 Servicos Continuados/17 Instrucao Normativa 02_2008 Servicos Continuados/0 LEGISLACAO GERAL/IN 03_2005 MSP_SRP/AnexoII_IN03.rtf" TargetMode="External"/><Relationship Id="rId3" Type="http://schemas.openxmlformats.org/officeDocument/2006/relationships/vmlDrawing" Target="../drawings/vmlDrawing2.vml"/>
</Relationships>
</file>

<file path=xl/worksheets/_rels/sheet5.xml.rels><?xml version="1.0" encoding="UTF-8"?>
<Relationships xmlns="http://schemas.openxmlformats.org/package/2006/relationships"><Relationship Id="rId1" Type="http://schemas.openxmlformats.org/officeDocument/2006/relationships/comments" Target="../comments5.xml"/><Relationship Id="rId2" Type="http://schemas.openxmlformats.org/officeDocument/2006/relationships/drawing" Target="../drawings/drawing1.xml"/><Relationship Id="rId3" Type="http://schemas.openxmlformats.org/officeDocument/2006/relationships/vmlDrawing" Target="../drawings/vmlDrawing3.v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I5"/>
  <sheetViews>
    <sheetView showFormulas="false" showGridLines="true" showRowColHeaders="true" showZeros="true" rightToLeft="false" tabSelected="false" showOutlineSymbols="true" defaultGridColor="true" view="pageBreakPreview" topLeftCell="A1" colorId="64" zoomScale="100" zoomScaleNormal="100" zoomScalePageLayoutView="100" workbookViewId="0">
      <selection pane="topLeft" activeCell="E24" activeCellId="0" sqref="E24"/>
    </sheetView>
  </sheetViews>
  <sheetFormatPr defaultColWidth="8.5390625" defaultRowHeight="15" zeroHeight="false" outlineLevelRow="0" outlineLevelCol="0"/>
  <cols>
    <col collapsed="false" customWidth="true" hidden="false" outlineLevel="0" max="1" min="1" style="0" width="14.28"/>
    <col collapsed="false" customWidth="true" hidden="false" outlineLevel="0" max="2" min="2" style="0" width="13.28"/>
    <col collapsed="false" customWidth="true" hidden="false" outlineLevel="0" max="3" min="3" style="0" width="27.29"/>
    <col collapsed="false" customWidth="true" hidden="false" outlineLevel="0" max="4" min="4" style="0" width="23"/>
    <col collapsed="false" customWidth="true" hidden="false" outlineLevel="0" max="6" min="6" style="0" width="14.28"/>
    <col collapsed="false" customWidth="true" hidden="false" outlineLevel="0" max="7" min="7" style="0" width="21.15"/>
    <col collapsed="false" customWidth="true" hidden="false" outlineLevel="0" max="9" min="9" style="0" width="12.43"/>
  </cols>
  <sheetData>
    <row r="1" customFormat="false" ht="15.75" hidden="false" customHeight="false" outlineLevel="0" collapsed="false">
      <c r="A1" s="1" t="s">
        <v>0</v>
      </c>
      <c r="B1" s="1" t="s">
        <v>1</v>
      </c>
      <c r="C1" s="1" t="s">
        <v>2</v>
      </c>
      <c r="D1" s="1" t="s">
        <v>3</v>
      </c>
      <c r="E1" s="1" t="s">
        <v>4</v>
      </c>
      <c r="F1" s="1" t="s">
        <v>5</v>
      </c>
      <c r="G1" s="1" t="s">
        <v>6</v>
      </c>
      <c r="H1" s="1" t="s">
        <v>7</v>
      </c>
      <c r="I1" s="1" t="s">
        <v>8</v>
      </c>
    </row>
    <row r="2" customFormat="false" ht="15.75" hidden="false" customHeight="false" outlineLevel="0" collapsed="false">
      <c r="A2" s="2" t="n">
        <v>0</v>
      </c>
      <c r="B2" s="2" t="n">
        <v>0</v>
      </c>
      <c r="C2" s="2" t="n">
        <v>0</v>
      </c>
      <c r="D2" s="3" t="n">
        <v>0</v>
      </c>
      <c r="E2" s="4" t="n">
        <v>40</v>
      </c>
      <c r="F2" s="5" t="n">
        <v>998</v>
      </c>
      <c r="G2" s="1" t="s">
        <v>9</v>
      </c>
      <c r="H2" s="1" t="s">
        <v>10</v>
      </c>
      <c r="I2" s="1" t="s">
        <v>10</v>
      </c>
    </row>
    <row r="3" customFormat="false" ht="15.75" hidden="false" customHeight="false" outlineLevel="0" collapsed="false">
      <c r="A3" s="2" t="n">
        <v>0.3</v>
      </c>
      <c r="B3" s="2" t="n">
        <v>0.1</v>
      </c>
      <c r="C3" s="2" t="n">
        <v>0.2</v>
      </c>
      <c r="D3" s="4" t="n">
        <v>1</v>
      </c>
      <c r="E3" s="4" t="n">
        <v>44</v>
      </c>
      <c r="G3" s="1" t="s">
        <v>11</v>
      </c>
      <c r="H3" s="1" t="s">
        <v>12</v>
      </c>
      <c r="I3" s="1" t="s">
        <v>12</v>
      </c>
    </row>
    <row r="4" customFormat="false" ht="15.75" hidden="false" customHeight="false" outlineLevel="0" collapsed="false">
      <c r="B4" s="2" t="n">
        <v>0.2</v>
      </c>
    </row>
    <row r="5" customFormat="false" ht="15.75" hidden="false" customHeight="false" outlineLevel="0" collapsed="false">
      <c r="B5" s="2" t="n">
        <v>0.4</v>
      </c>
    </row>
  </sheetData>
  <sheetProtection sheet="true" password="e312" objects="true" scenarios="true"/>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false"/>
  </sheetPr>
  <dimension ref="A1:Q27"/>
  <sheetViews>
    <sheetView showFormulas="false" showGridLines="true" showRowColHeaders="true" showZeros="true" rightToLeft="false" tabSelected="false" showOutlineSymbols="true" defaultGridColor="true" view="pageBreakPreview" topLeftCell="A1" colorId="64" zoomScale="144" zoomScaleNormal="100" zoomScalePageLayoutView="144" workbookViewId="0">
      <selection pane="topLeft" activeCell="A7" activeCellId="0" sqref="A7"/>
    </sheetView>
  </sheetViews>
  <sheetFormatPr defaultColWidth="8.5390625" defaultRowHeight="15" zeroHeight="false" outlineLevelRow="0" outlineLevelCol="0"/>
  <sheetData>
    <row r="1" s="8" customFormat="true" ht="15.75" hidden="false" customHeight="false" outlineLevel="0" collapsed="false">
      <c r="A1" s="6" t="s">
        <v>13</v>
      </c>
      <c r="B1" s="6"/>
      <c r="C1" s="6"/>
      <c r="D1" s="6"/>
      <c r="E1" s="6"/>
      <c r="F1" s="6"/>
      <c r="G1" s="6"/>
      <c r="H1" s="6"/>
      <c r="I1" s="6"/>
      <c r="J1" s="6"/>
      <c r="K1" s="6"/>
      <c r="L1" s="6"/>
      <c r="M1" s="6"/>
      <c r="N1" s="6"/>
      <c r="O1" s="7"/>
      <c r="P1" s="7"/>
      <c r="Q1" s="7"/>
    </row>
    <row r="2" s="8" customFormat="true" ht="15" hidden="false" customHeight="false" outlineLevel="0" collapsed="false">
      <c r="A2" s="9"/>
      <c r="B2" s="9"/>
      <c r="C2" s="9"/>
      <c r="D2" s="9"/>
      <c r="E2" s="9"/>
      <c r="F2" s="9"/>
      <c r="G2" s="9"/>
      <c r="H2" s="9"/>
      <c r="I2" s="9"/>
      <c r="J2" s="9"/>
      <c r="K2" s="9"/>
      <c r="L2" s="9"/>
      <c r="M2" s="9"/>
      <c r="N2" s="9"/>
    </row>
    <row r="3" s="8" customFormat="true" ht="27" hidden="false" customHeight="true" outlineLevel="0" collapsed="false">
      <c r="A3" s="10" t="s">
        <v>14</v>
      </c>
      <c r="B3" s="10"/>
      <c r="C3" s="10"/>
      <c r="D3" s="10"/>
      <c r="E3" s="10"/>
      <c r="F3" s="10"/>
      <c r="G3" s="10"/>
      <c r="H3" s="10"/>
      <c r="I3" s="10"/>
      <c r="J3" s="10"/>
      <c r="K3" s="10"/>
      <c r="L3" s="10"/>
      <c r="M3" s="10"/>
      <c r="N3" s="10"/>
    </row>
    <row r="4" s="8" customFormat="true" ht="15" hidden="false" customHeight="false" outlineLevel="0" collapsed="false">
      <c r="A4" s="10"/>
      <c r="B4" s="10"/>
      <c r="C4" s="10"/>
      <c r="D4" s="10"/>
      <c r="E4" s="10"/>
      <c r="F4" s="10"/>
      <c r="G4" s="10"/>
      <c r="H4" s="10"/>
      <c r="I4" s="10"/>
      <c r="J4" s="10"/>
      <c r="K4" s="10"/>
      <c r="L4" s="10"/>
      <c r="M4" s="10"/>
      <c r="N4" s="10"/>
    </row>
    <row r="5" s="8" customFormat="true" ht="15.75" hidden="false" customHeight="false" outlineLevel="0" collapsed="false">
      <c r="A5" s="11" t="s">
        <v>15</v>
      </c>
      <c r="B5" s="11"/>
      <c r="C5" s="11"/>
      <c r="D5" s="11"/>
      <c r="E5" s="11"/>
      <c r="F5" s="11"/>
      <c r="G5" s="11"/>
      <c r="H5" s="11"/>
      <c r="I5" s="11"/>
      <c r="J5" s="11"/>
      <c r="K5" s="11"/>
      <c r="L5" s="11"/>
      <c r="M5" s="11"/>
      <c r="N5" s="11"/>
    </row>
    <row r="6" s="8" customFormat="true" ht="15.75" hidden="false" customHeight="false" outlineLevel="0" collapsed="false">
      <c r="A6" s="11" t="s">
        <v>16</v>
      </c>
      <c r="B6" s="11"/>
      <c r="C6" s="11"/>
      <c r="D6" s="11"/>
      <c r="E6" s="11"/>
      <c r="F6" s="11"/>
      <c r="G6" s="11"/>
      <c r="H6" s="11"/>
      <c r="I6" s="11"/>
      <c r="J6" s="11"/>
      <c r="K6" s="11"/>
      <c r="L6" s="11"/>
      <c r="M6" s="11"/>
      <c r="N6" s="11"/>
    </row>
    <row r="7" s="8" customFormat="true" ht="15.75" hidden="false" customHeight="false" outlineLevel="0" collapsed="false">
      <c r="A7" s="11" t="s">
        <v>17</v>
      </c>
      <c r="B7" s="11"/>
      <c r="C7" s="11"/>
      <c r="D7" s="11"/>
      <c r="E7" s="11"/>
      <c r="F7" s="11"/>
      <c r="G7" s="11"/>
      <c r="H7" s="11"/>
      <c r="I7" s="11"/>
      <c r="J7" s="11"/>
      <c r="K7" s="11"/>
      <c r="L7" s="11"/>
      <c r="M7" s="11"/>
      <c r="N7" s="11"/>
    </row>
    <row r="8" s="8" customFormat="true" ht="15.75" hidden="false" customHeight="false" outlineLevel="0" collapsed="false">
      <c r="A8" s="11" t="s">
        <v>18</v>
      </c>
      <c r="B8" s="11"/>
      <c r="C8" s="11"/>
      <c r="D8" s="11"/>
      <c r="E8" s="11"/>
      <c r="F8" s="11"/>
      <c r="G8" s="11"/>
      <c r="H8" s="11"/>
      <c r="I8" s="11"/>
      <c r="J8" s="11"/>
      <c r="K8" s="11"/>
      <c r="L8" s="11"/>
      <c r="M8" s="11"/>
      <c r="N8" s="11"/>
    </row>
    <row r="9" s="8" customFormat="true" ht="15.75" hidden="false" customHeight="false" outlineLevel="0" collapsed="false">
      <c r="A9" s="11" t="s">
        <v>19</v>
      </c>
      <c r="B9" s="11"/>
      <c r="C9" s="11"/>
      <c r="D9" s="11"/>
      <c r="E9" s="11"/>
      <c r="F9" s="11"/>
      <c r="G9" s="11"/>
      <c r="H9" s="11"/>
      <c r="I9" s="11"/>
      <c r="J9" s="11"/>
      <c r="K9" s="11"/>
      <c r="L9" s="11"/>
      <c r="M9" s="11"/>
      <c r="N9" s="11"/>
    </row>
    <row r="10" s="8" customFormat="true" ht="15" hidden="false" customHeight="false" outlineLevel="0" collapsed="false">
      <c r="A10" s="11" t="s">
        <v>20</v>
      </c>
      <c r="B10" s="11"/>
      <c r="C10" s="11"/>
      <c r="D10" s="11"/>
      <c r="E10" s="11"/>
      <c r="F10" s="11"/>
      <c r="G10" s="11"/>
      <c r="H10" s="11"/>
      <c r="I10" s="11"/>
      <c r="J10" s="11"/>
      <c r="K10" s="11"/>
      <c r="L10" s="11"/>
      <c r="M10" s="11"/>
      <c r="N10" s="11"/>
    </row>
    <row r="11" s="8" customFormat="true" ht="33" hidden="false" customHeight="true" outlineLevel="0" collapsed="false">
      <c r="A11" s="10" t="s">
        <v>21</v>
      </c>
      <c r="B11" s="10"/>
      <c r="C11" s="10"/>
      <c r="D11" s="10"/>
      <c r="E11" s="10"/>
      <c r="F11" s="10"/>
      <c r="G11" s="10"/>
      <c r="H11" s="10"/>
      <c r="I11" s="10"/>
      <c r="J11" s="10"/>
      <c r="K11" s="10"/>
      <c r="L11" s="10"/>
      <c r="M11" s="10"/>
      <c r="N11" s="10"/>
    </row>
    <row r="12" s="8" customFormat="true" ht="36" hidden="false" customHeight="true" outlineLevel="0" collapsed="false">
      <c r="A12" s="10" t="s">
        <v>22</v>
      </c>
      <c r="B12" s="10"/>
      <c r="C12" s="10"/>
      <c r="D12" s="10"/>
      <c r="E12" s="10"/>
      <c r="F12" s="10"/>
      <c r="G12" s="10"/>
      <c r="H12" s="10"/>
      <c r="I12" s="10"/>
      <c r="J12" s="10"/>
      <c r="K12" s="10"/>
      <c r="L12" s="10"/>
      <c r="M12" s="10"/>
      <c r="N12" s="10"/>
    </row>
    <row r="13" s="8" customFormat="true" ht="15.75" hidden="false" customHeight="false" outlineLevel="0" collapsed="false">
      <c r="A13" s="12" t="s">
        <v>23</v>
      </c>
      <c r="B13" s="12"/>
      <c r="C13" s="12"/>
      <c r="D13" s="12"/>
      <c r="E13" s="12"/>
      <c r="F13" s="12"/>
      <c r="G13" s="12"/>
      <c r="H13" s="12"/>
      <c r="I13" s="12"/>
      <c r="J13" s="12"/>
      <c r="K13" s="12"/>
      <c r="L13" s="12"/>
      <c r="M13" s="12"/>
      <c r="N13" s="12"/>
    </row>
    <row r="14" customFormat="false" ht="15" hidden="false" customHeight="false" outlineLevel="0" collapsed="false">
      <c r="A14" s="13"/>
      <c r="B14" s="13"/>
      <c r="C14" s="13"/>
      <c r="D14" s="13"/>
      <c r="E14" s="13"/>
      <c r="F14" s="13"/>
      <c r="G14" s="13"/>
      <c r="H14" s="13"/>
      <c r="I14" s="13"/>
      <c r="J14" s="13"/>
      <c r="K14" s="13"/>
      <c r="L14" s="13"/>
      <c r="M14" s="13"/>
    </row>
    <row r="15" customFormat="false" ht="15" hidden="false" customHeight="false" outlineLevel="0" collapsed="false">
      <c r="A15" s="13"/>
      <c r="B15" s="13"/>
      <c r="C15" s="13"/>
      <c r="D15" s="13"/>
      <c r="E15" s="13"/>
      <c r="F15" s="13"/>
      <c r="G15" s="13"/>
      <c r="H15" s="13"/>
      <c r="I15" s="13"/>
      <c r="J15" s="13"/>
      <c r="K15" s="13"/>
      <c r="L15" s="13"/>
      <c r="M15" s="13"/>
    </row>
    <row r="16" customFormat="false" ht="15" hidden="false" customHeight="false" outlineLevel="0" collapsed="false">
      <c r="A16" s="13"/>
      <c r="B16" s="13"/>
      <c r="C16" s="13"/>
      <c r="D16" s="13"/>
      <c r="E16" s="13"/>
      <c r="F16" s="13"/>
      <c r="G16" s="13"/>
      <c r="H16" s="13"/>
      <c r="I16" s="13"/>
      <c r="J16" s="13"/>
      <c r="K16" s="13"/>
      <c r="L16" s="13"/>
      <c r="M16" s="13"/>
    </row>
    <row r="17" customFormat="false" ht="15" hidden="false" customHeight="false" outlineLevel="0" collapsed="false">
      <c r="A17" s="13"/>
      <c r="B17" s="13"/>
      <c r="C17" s="13"/>
      <c r="D17" s="13"/>
      <c r="E17" s="13"/>
      <c r="F17" s="13"/>
      <c r="G17" s="13"/>
      <c r="H17" s="13"/>
      <c r="I17" s="13"/>
      <c r="J17" s="13"/>
      <c r="K17" s="13"/>
      <c r="L17" s="13"/>
      <c r="M17" s="13"/>
    </row>
    <row r="18" customFormat="false" ht="15" hidden="false" customHeight="false" outlineLevel="0" collapsed="false">
      <c r="A18" s="13"/>
      <c r="B18" s="13"/>
      <c r="C18" s="13"/>
      <c r="D18" s="13"/>
      <c r="E18" s="13"/>
      <c r="F18" s="13"/>
      <c r="G18" s="13"/>
      <c r="H18" s="13"/>
      <c r="I18" s="13"/>
      <c r="J18" s="13"/>
      <c r="K18" s="13"/>
      <c r="L18" s="13"/>
      <c r="M18" s="13"/>
    </row>
    <row r="19" customFormat="false" ht="15" hidden="false" customHeight="false" outlineLevel="0" collapsed="false">
      <c r="A19" s="13"/>
      <c r="B19" s="13"/>
      <c r="C19" s="13"/>
      <c r="D19" s="13"/>
      <c r="E19" s="13"/>
      <c r="F19" s="13"/>
      <c r="G19" s="13"/>
      <c r="H19" s="13"/>
      <c r="I19" s="13"/>
      <c r="J19" s="13"/>
      <c r="K19" s="13"/>
      <c r="L19" s="13"/>
      <c r="M19" s="13"/>
    </row>
    <row r="20" customFormat="false" ht="15" hidden="false" customHeight="false" outlineLevel="0" collapsed="false">
      <c r="A20" s="13"/>
      <c r="B20" s="13"/>
      <c r="C20" s="13"/>
      <c r="D20" s="13"/>
      <c r="E20" s="13"/>
      <c r="F20" s="13"/>
      <c r="G20" s="13"/>
      <c r="H20" s="13"/>
      <c r="I20" s="13"/>
      <c r="J20" s="13"/>
      <c r="K20" s="13"/>
      <c r="L20" s="13"/>
      <c r="M20" s="13"/>
    </row>
    <row r="21" customFormat="false" ht="15" hidden="false" customHeight="false" outlineLevel="0" collapsed="false">
      <c r="A21" s="13"/>
      <c r="B21" s="13"/>
      <c r="C21" s="13"/>
      <c r="D21" s="13"/>
      <c r="E21" s="13"/>
      <c r="F21" s="13"/>
      <c r="G21" s="13"/>
      <c r="H21" s="13"/>
      <c r="I21" s="13"/>
      <c r="J21" s="13"/>
      <c r="K21" s="13"/>
      <c r="L21" s="13"/>
      <c r="M21" s="13"/>
    </row>
    <row r="22" customFormat="false" ht="15" hidden="false" customHeight="false" outlineLevel="0" collapsed="false">
      <c r="A22" s="13"/>
      <c r="B22" s="13"/>
      <c r="C22" s="13"/>
      <c r="D22" s="13"/>
      <c r="E22" s="13"/>
      <c r="F22" s="13"/>
      <c r="G22" s="13"/>
      <c r="H22" s="13"/>
      <c r="I22" s="13"/>
      <c r="J22" s="13"/>
      <c r="K22" s="13"/>
      <c r="L22" s="13"/>
      <c r="M22" s="13"/>
    </row>
    <row r="23" customFormat="false" ht="15" hidden="false" customHeight="false" outlineLevel="0" collapsed="false">
      <c r="A23" s="13"/>
      <c r="B23" s="13"/>
      <c r="C23" s="13"/>
      <c r="D23" s="13"/>
      <c r="E23" s="13"/>
      <c r="F23" s="13"/>
      <c r="G23" s="13"/>
      <c r="H23" s="13"/>
      <c r="I23" s="13"/>
      <c r="J23" s="13"/>
      <c r="K23" s="13"/>
      <c r="L23" s="13"/>
      <c r="M23" s="13"/>
    </row>
    <row r="24" customFormat="false" ht="15" hidden="false" customHeight="false" outlineLevel="0" collapsed="false">
      <c r="A24" s="13"/>
      <c r="B24" s="13"/>
      <c r="C24" s="13"/>
      <c r="D24" s="13"/>
      <c r="E24" s="13"/>
      <c r="F24" s="13"/>
      <c r="G24" s="13"/>
      <c r="H24" s="13"/>
      <c r="I24" s="13"/>
      <c r="J24" s="13"/>
      <c r="K24" s="13"/>
      <c r="L24" s="13"/>
      <c r="M24" s="13"/>
    </row>
    <row r="25" customFormat="false" ht="15" hidden="false" customHeight="false" outlineLevel="0" collapsed="false">
      <c r="A25" s="13"/>
      <c r="B25" s="13"/>
      <c r="C25" s="13"/>
      <c r="D25" s="13"/>
      <c r="E25" s="13"/>
      <c r="F25" s="13"/>
      <c r="G25" s="13"/>
      <c r="H25" s="13"/>
      <c r="I25" s="13"/>
      <c r="J25" s="13"/>
      <c r="K25" s="13"/>
      <c r="L25" s="13"/>
      <c r="M25" s="13"/>
    </row>
    <row r="26" customFormat="false" ht="15" hidden="false" customHeight="false" outlineLevel="0" collapsed="false">
      <c r="A26" s="13"/>
      <c r="B26" s="13"/>
      <c r="C26" s="13"/>
      <c r="D26" s="13"/>
      <c r="E26" s="13"/>
      <c r="F26" s="13"/>
      <c r="G26" s="13"/>
      <c r="H26" s="13"/>
      <c r="I26" s="13"/>
      <c r="J26" s="13"/>
      <c r="K26" s="13"/>
      <c r="L26" s="13"/>
      <c r="M26" s="13"/>
    </row>
    <row r="27" customFormat="false" ht="15" hidden="false" customHeight="false" outlineLevel="0" collapsed="false">
      <c r="A27" s="13"/>
      <c r="B27" s="13"/>
      <c r="C27" s="13"/>
      <c r="D27" s="13"/>
      <c r="E27" s="13"/>
      <c r="F27" s="13"/>
      <c r="G27" s="13"/>
      <c r="H27" s="13"/>
      <c r="I27" s="13"/>
      <c r="J27" s="13"/>
      <c r="K27" s="13"/>
      <c r="L27" s="13"/>
      <c r="M27" s="13"/>
    </row>
  </sheetData>
  <sheetProtection sheet="true" password="e312" objects="true" scenarios="true"/>
  <mergeCells count="12">
    <mergeCell ref="A1:N1"/>
    <mergeCell ref="A2:N2"/>
    <mergeCell ref="A3:N4"/>
    <mergeCell ref="A5:N5"/>
    <mergeCell ref="A6:N6"/>
    <mergeCell ref="A7:N7"/>
    <mergeCell ref="A8:N8"/>
    <mergeCell ref="A9:N9"/>
    <mergeCell ref="A10:N10"/>
    <mergeCell ref="A11:N11"/>
    <mergeCell ref="A12:N12"/>
    <mergeCell ref="A13:N13"/>
  </mergeCell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194"/>
  <sheetViews>
    <sheetView showFormulas="false" showGridLines="true" showRowColHeaders="true" showZeros="true" rightToLeft="false" tabSelected="true" showOutlineSymbols="true" defaultGridColor="true" view="pageBreakPreview" topLeftCell="A130" colorId="64" zoomScale="140" zoomScaleNormal="100" zoomScalePageLayoutView="140" workbookViewId="0">
      <selection pane="topLeft" activeCell="B5" activeCellId="0" sqref="B5"/>
    </sheetView>
  </sheetViews>
  <sheetFormatPr defaultColWidth="9.14453125" defaultRowHeight="14.25" zeroHeight="false" outlineLevelRow="0" outlineLevelCol="0"/>
  <cols>
    <col collapsed="false" customWidth="true" hidden="false" outlineLevel="0" max="1" min="1" style="14" width="4.14"/>
    <col collapsed="false" customWidth="true" hidden="false" outlineLevel="0" max="2" min="2" style="14" width="48.57"/>
    <col collapsed="false" customWidth="true" hidden="false" outlineLevel="0" max="3" min="3" style="14" width="26.42"/>
    <col collapsed="false" customWidth="true" hidden="false" outlineLevel="0" max="4" min="4" style="14" width="16"/>
    <col collapsed="false" customWidth="true" hidden="false" outlineLevel="0" max="5" min="5" style="14" width="14.28"/>
    <col collapsed="false" customWidth="false" hidden="false" outlineLevel="0" max="1024" min="6" style="14" width="9.14"/>
  </cols>
  <sheetData>
    <row r="1" customFormat="false" ht="14.25" hidden="false" customHeight="true" outlineLevel="0" collapsed="false">
      <c r="A1" s="15" t="s">
        <v>24</v>
      </c>
      <c r="B1" s="15"/>
      <c r="C1" s="15"/>
      <c r="D1" s="15"/>
      <c r="E1" s="15"/>
    </row>
    <row r="2" customFormat="false" ht="11.25" hidden="false" customHeight="true" outlineLevel="0" collapsed="false">
      <c r="A2" s="15"/>
      <c r="B2" s="15"/>
      <c r="C2" s="15"/>
      <c r="D2" s="15"/>
      <c r="E2" s="15"/>
    </row>
    <row r="3" customFormat="false" ht="16.5" hidden="false" customHeight="true" outlineLevel="0" collapsed="false">
      <c r="A3" s="16"/>
      <c r="B3" s="16"/>
      <c r="C3" s="16"/>
      <c r="D3" s="16"/>
      <c r="E3" s="16"/>
    </row>
    <row r="4" customFormat="false" ht="15" hidden="false" customHeight="false" outlineLevel="0" collapsed="false">
      <c r="A4" s="17" t="s">
        <v>25</v>
      </c>
      <c r="B4" s="17"/>
      <c r="C4" s="17"/>
      <c r="D4" s="17"/>
      <c r="E4" s="17"/>
    </row>
    <row r="5" customFormat="false" ht="15" hidden="false" customHeight="false" outlineLevel="0" collapsed="false">
      <c r="A5" s="18" t="s">
        <v>26</v>
      </c>
      <c r="B5" s="19" t="s">
        <v>27</v>
      </c>
      <c r="C5" s="19"/>
      <c r="D5" s="19"/>
      <c r="E5" s="19"/>
    </row>
    <row r="6" customFormat="false" ht="15" hidden="false" customHeight="true" outlineLevel="0" collapsed="false">
      <c r="A6" s="20" t="s">
        <v>28</v>
      </c>
      <c r="B6" s="21" t="s">
        <v>29</v>
      </c>
      <c r="C6" s="21"/>
      <c r="D6" s="21"/>
      <c r="E6" s="21"/>
    </row>
    <row r="7" customFormat="false" ht="15" hidden="false" customHeight="false" outlineLevel="0" collapsed="false">
      <c r="A7" s="20" t="s">
        <v>30</v>
      </c>
      <c r="B7" s="22" t="s">
        <v>31</v>
      </c>
      <c r="C7" s="22"/>
      <c r="D7" s="23" t="s">
        <v>12</v>
      </c>
      <c r="E7" s="23"/>
    </row>
    <row r="8" customFormat="false" ht="15" hidden="false" customHeight="false" outlineLevel="0" collapsed="false">
      <c r="A8" s="20" t="s">
        <v>32</v>
      </c>
      <c r="B8" s="24" t="s">
        <v>33</v>
      </c>
      <c r="C8" s="24"/>
      <c r="D8" s="25" t="s">
        <v>12</v>
      </c>
      <c r="E8" s="25"/>
    </row>
    <row r="9" customFormat="false" ht="15.75" hidden="false" customHeight="false" outlineLevel="0" collapsed="false">
      <c r="A9" s="26" t="s">
        <v>34</v>
      </c>
      <c r="B9" s="27" t="s">
        <v>35</v>
      </c>
      <c r="C9" s="27"/>
      <c r="D9" s="25" t="s">
        <v>11</v>
      </c>
      <c r="E9" s="25"/>
    </row>
    <row r="10" customFormat="false" ht="15.75" hidden="false" customHeight="true" outlineLevel="0" collapsed="false">
      <c r="A10" s="26" t="s">
        <v>36</v>
      </c>
      <c r="B10" s="28" t="s">
        <v>37</v>
      </c>
      <c r="C10" s="28"/>
      <c r="D10" s="28"/>
      <c r="E10" s="28"/>
    </row>
    <row r="11" customFormat="false" ht="15" hidden="false" customHeight="false" outlineLevel="0" collapsed="false">
      <c r="A11" s="29" t="s">
        <v>38</v>
      </c>
      <c r="B11" s="29"/>
      <c r="C11" s="29"/>
      <c r="D11" s="29"/>
      <c r="E11" s="29"/>
    </row>
    <row r="12" customFormat="false" ht="15" hidden="false" customHeight="false" outlineLevel="0" collapsed="false">
      <c r="A12" s="30" t="s">
        <v>26</v>
      </c>
      <c r="B12" s="31" t="s">
        <v>39</v>
      </c>
      <c r="C12" s="32"/>
      <c r="D12" s="32"/>
      <c r="E12" s="32"/>
    </row>
    <row r="13" customFormat="false" ht="15" hidden="false" customHeight="true" outlineLevel="0" collapsed="false">
      <c r="A13" s="30" t="s">
        <v>28</v>
      </c>
      <c r="B13" s="31" t="s">
        <v>40</v>
      </c>
      <c r="C13" s="33" t="s">
        <v>41</v>
      </c>
      <c r="D13" s="33"/>
      <c r="E13" s="33"/>
    </row>
    <row r="14" customFormat="false" ht="15" hidden="false" customHeight="false" outlineLevel="0" collapsed="false">
      <c r="A14" s="30" t="s">
        <v>30</v>
      </c>
      <c r="B14" s="31" t="s">
        <v>42</v>
      </c>
      <c r="C14" s="34"/>
      <c r="D14" s="34"/>
      <c r="E14" s="34"/>
    </row>
    <row r="15" customFormat="false" ht="15.75" hidden="false" customHeight="true" outlineLevel="0" collapsed="false">
      <c r="A15" s="35" t="s">
        <v>32</v>
      </c>
      <c r="B15" s="36" t="s">
        <v>43</v>
      </c>
      <c r="C15" s="37" t="s">
        <v>44</v>
      </c>
      <c r="D15" s="37"/>
      <c r="E15" s="37"/>
    </row>
    <row r="16" customFormat="false" ht="15" hidden="false" customHeight="false" outlineLevel="0" collapsed="false">
      <c r="A16" s="29" t="s">
        <v>45</v>
      </c>
      <c r="B16" s="29"/>
      <c r="C16" s="29"/>
      <c r="D16" s="29"/>
      <c r="E16" s="29"/>
    </row>
    <row r="17" customFormat="false" ht="42.75" hidden="false" customHeight="true" outlineLevel="0" collapsed="false">
      <c r="A17" s="30" t="s">
        <v>46</v>
      </c>
      <c r="B17" s="30"/>
      <c r="C17" s="38" t="s">
        <v>47</v>
      </c>
      <c r="D17" s="39" t="s">
        <v>48</v>
      </c>
      <c r="E17" s="39"/>
    </row>
    <row r="18" customFormat="false" ht="15.75" hidden="false" customHeight="true" outlineLevel="0" collapsed="false">
      <c r="A18" s="40" t="s">
        <v>49</v>
      </c>
      <c r="B18" s="40"/>
      <c r="C18" s="41" t="s">
        <v>50</v>
      </c>
      <c r="D18" s="42" t="n">
        <v>2</v>
      </c>
      <c r="E18" s="42"/>
    </row>
    <row r="19" customFormat="false" ht="15.75" hidden="false" customHeight="false" outlineLevel="0" collapsed="false">
      <c r="A19" s="43" t="s">
        <v>51</v>
      </c>
      <c r="B19" s="43"/>
      <c r="C19" s="43"/>
      <c r="D19" s="43"/>
      <c r="E19" s="43"/>
    </row>
    <row r="20" customFormat="false" ht="15" hidden="false" customHeight="false" outlineLevel="0" collapsed="false">
      <c r="A20" s="44" t="s">
        <v>52</v>
      </c>
      <c r="B20" s="44"/>
      <c r="C20" s="44"/>
      <c r="D20" s="44"/>
      <c r="E20" s="44"/>
    </row>
    <row r="21" customFormat="false" ht="15" hidden="false" customHeight="true" outlineLevel="0" collapsed="false">
      <c r="A21" s="45" t="s">
        <v>53</v>
      </c>
      <c r="B21" s="45"/>
      <c r="C21" s="45"/>
      <c r="D21" s="45"/>
      <c r="E21" s="45"/>
    </row>
    <row r="22" customFormat="false" ht="15" hidden="false" customHeight="true" outlineLevel="0" collapsed="false">
      <c r="A22" s="30" t="n">
        <v>1</v>
      </c>
      <c r="B22" s="46" t="s">
        <v>54</v>
      </c>
      <c r="C22" s="46"/>
      <c r="D22" s="46"/>
      <c r="E22" s="47" t="s">
        <v>55</v>
      </c>
    </row>
    <row r="23" customFormat="false" ht="15" hidden="false" customHeight="true" outlineLevel="0" collapsed="false">
      <c r="A23" s="30" t="n">
        <v>2</v>
      </c>
      <c r="B23" s="46" t="s">
        <v>56</v>
      </c>
      <c r="C23" s="46"/>
      <c r="D23" s="46"/>
      <c r="E23" s="48" t="n">
        <v>40</v>
      </c>
    </row>
    <row r="24" customFormat="false" ht="15" hidden="false" customHeight="true" outlineLevel="0" collapsed="false">
      <c r="A24" s="30" t="n">
        <v>3</v>
      </c>
      <c r="B24" s="46" t="s">
        <v>57</v>
      </c>
      <c r="C24" s="46"/>
      <c r="D24" s="46"/>
      <c r="E24" s="49"/>
    </row>
    <row r="25" customFormat="false" ht="15.75" hidden="false" customHeight="false" outlineLevel="0" collapsed="false">
      <c r="A25" s="35" t="n">
        <v>4</v>
      </c>
      <c r="B25" s="50" t="s">
        <v>58</v>
      </c>
      <c r="C25" s="50"/>
      <c r="D25" s="50"/>
      <c r="E25" s="51"/>
    </row>
    <row r="26" s="55" customFormat="true" ht="15.75" hidden="false" customHeight="false" outlineLevel="0" collapsed="false">
      <c r="A26" s="52"/>
      <c r="B26" s="53"/>
      <c r="C26" s="53"/>
      <c r="D26" s="54"/>
      <c r="E26" s="54"/>
    </row>
    <row r="27" customFormat="false" ht="15" hidden="false" customHeight="false" outlineLevel="0" collapsed="false">
      <c r="A27" s="56" t="s">
        <v>59</v>
      </c>
      <c r="B27" s="56"/>
      <c r="C27" s="56"/>
      <c r="D27" s="56"/>
      <c r="E27" s="56"/>
    </row>
    <row r="28" customFormat="false" ht="15" hidden="false" customHeight="true" outlineLevel="0" collapsed="false">
      <c r="A28" s="57" t="n">
        <v>1</v>
      </c>
      <c r="B28" s="58" t="s">
        <v>60</v>
      </c>
      <c r="C28" s="58"/>
      <c r="D28" s="58"/>
      <c r="E28" s="59" t="s">
        <v>61</v>
      </c>
    </row>
    <row r="29" customFormat="false" ht="15" hidden="false" customHeight="false" outlineLevel="0" collapsed="false">
      <c r="A29" s="60" t="s">
        <v>26</v>
      </c>
      <c r="B29" s="61" t="s">
        <v>62</v>
      </c>
      <c r="C29" s="61"/>
      <c r="D29" s="61"/>
      <c r="E29" s="62" t="n">
        <v>0</v>
      </c>
    </row>
    <row r="30" customFormat="false" ht="15" hidden="false" customHeight="false" outlineLevel="0" collapsed="false">
      <c r="A30" s="60" t="s">
        <v>28</v>
      </c>
      <c r="B30" s="61" t="s">
        <v>63</v>
      </c>
      <c r="C30" s="61"/>
      <c r="D30" s="61"/>
      <c r="E30" s="63" t="n">
        <f aca="false">TRUNC($E$29*E38,2)</f>
        <v>0</v>
      </c>
    </row>
    <row r="31" customFormat="false" ht="15" hidden="false" customHeight="false" outlineLevel="0" collapsed="false">
      <c r="A31" s="60" t="s">
        <v>30</v>
      </c>
      <c r="B31" s="61" t="s">
        <v>64</v>
      </c>
      <c r="C31" s="61"/>
      <c r="D31" s="61"/>
      <c r="E31" s="63" t="n">
        <f aca="false">TRUNC('Parâmetros Internos'!F2*E39,2)</f>
        <v>0</v>
      </c>
    </row>
    <row r="32" customFormat="false" ht="15" hidden="false" customHeight="false" outlineLevel="0" collapsed="false">
      <c r="A32" s="60" t="s">
        <v>32</v>
      </c>
      <c r="B32" s="64" t="s">
        <v>65</v>
      </c>
      <c r="C32" s="64"/>
      <c r="D32" s="64"/>
      <c r="E32" s="63" t="n">
        <f aca="false">TRUNC((((60/52.5)*(7*4.345))*(((E29+E30)/220)*E40%)/2),2)*100</f>
        <v>0</v>
      </c>
    </row>
    <row r="33" customFormat="false" ht="15" hidden="false" customHeight="true" outlineLevel="0" collapsed="false">
      <c r="A33" s="60" t="s">
        <v>34</v>
      </c>
      <c r="B33" s="65" t="s">
        <v>66</v>
      </c>
      <c r="C33" s="65"/>
      <c r="D33" s="65"/>
      <c r="E33" s="63" t="n">
        <f aca="false">TRUNC(((1*(7*4.345))*(((E29+E30)/220))/2),2)*E41</f>
        <v>0</v>
      </c>
    </row>
    <row r="34" customFormat="false" ht="15" hidden="false" customHeight="false" outlineLevel="0" collapsed="false">
      <c r="A34" s="66" t="s">
        <v>67</v>
      </c>
      <c r="B34" s="66"/>
      <c r="C34" s="66"/>
      <c r="D34" s="66"/>
      <c r="E34" s="63" t="n">
        <f aca="false">SUM(E29:E33)</f>
        <v>0</v>
      </c>
    </row>
    <row r="35" customFormat="false" ht="15.75" hidden="false" customHeight="true" outlineLevel="0" collapsed="false">
      <c r="A35" s="67" t="s">
        <v>68</v>
      </c>
      <c r="B35" s="67"/>
      <c r="C35" s="67"/>
      <c r="D35" s="67"/>
      <c r="E35" s="68" t="n">
        <f aca="false">SUM(E34:E34)</f>
        <v>0</v>
      </c>
    </row>
    <row r="36" customFormat="false" ht="14.25" hidden="false" customHeight="true" outlineLevel="0" collapsed="false">
      <c r="A36" s="69"/>
      <c r="B36" s="69"/>
      <c r="C36" s="69"/>
      <c r="D36" s="69"/>
      <c r="E36" s="69"/>
    </row>
    <row r="37" customFormat="false" ht="15.75" hidden="false" customHeight="true" outlineLevel="0" collapsed="false">
      <c r="A37" s="70" t="s">
        <v>69</v>
      </c>
      <c r="B37" s="70"/>
      <c r="C37" s="70"/>
      <c r="D37" s="70"/>
      <c r="E37" s="71" t="s">
        <v>70</v>
      </c>
    </row>
    <row r="38" customFormat="false" ht="15" hidden="false" customHeight="true" outlineLevel="0" collapsed="false">
      <c r="A38" s="57" t="s">
        <v>71</v>
      </c>
      <c r="B38" s="72" t="s">
        <v>72</v>
      </c>
      <c r="C38" s="73" t="s">
        <v>73</v>
      </c>
      <c r="D38" s="73"/>
      <c r="E38" s="74" t="n">
        <v>0</v>
      </c>
    </row>
    <row r="39" customFormat="false" ht="28.5" hidden="false" customHeight="true" outlineLevel="0" collapsed="false">
      <c r="A39" s="57" t="s">
        <v>74</v>
      </c>
      <c r="B39" s="75" t="s">
        <v>75</v>
      </c>
      <c r="C39" s="76" t="s">
        <v>76</v>
      </c>
      <c r="D39" s="76"/>
      <c r="E39" s="74" t="n">
        <v>0</v>
      </c>
    </row>
    <row r="40" customFormat="false" ht="28.5" hidden="false" customHeight="true" outlineLevel="0" collapsed="false">
      <c r="A40" s="57" t="s">
        <v>77</v>
      </c>
      <c r="B40" s="75" t="s">
        <v>78</v>
      </c>
      <c r="C40" s="77" t="s">
        <v>79</v>
      </c>
      <c r="D40" s="77"/>
      <c r="E40" s="74" t="n">
        <v>0</v>
      </c>
    </row>
    <row r="41" customFormat="false" ht="15" hidden="false" customHeight="true" outlineLevel="0" collapsed="false">
      <c r="A41" s="78" t="s">
        <v>80</v>
      </c>
      <c r="B41" s="79" t="s">
        <v>81</v>
      </c>
      <c r="C41" s="80" t="s">
        <v>82</v>
      </c>
      <c r="D41" s="80"/>
      <c r="E41" s="81" t="n">
        <v>0</v>
      </c>
    </row>
    <row r="42" customFormat="false" ht="15" hidden="false" customHeight="true" outlineLevel="0" collapsed="false">
      <c r="A42" s="82"/>
      <c r="B42" s="83"/>
      <c r="C42" s="83"/>
      <c r="D42" s="83"/>
      <c r="E42" s="84"/>
    </row>
    <row r="43" s="86" customFormat="true" ht="15" hidden="false" customHeight="false" outlineLevel="0" collapsed="false">
      <c r="A43" s="85" t="s">
        <v>83</v>
      </c>
      <c r="B43" s="85"/>
      <c r="C43" s="85"/>
      <c r="D43" s="85"/>
      <c r="E43" s="85"/>
    </row>
    <row r="44" s="86" customFormat="true" ht="15" hidden="false" customHeight="false" outlineLevel="0" collapsed="false">
      <c r="A44" s="87"/>
      <c r="B44" s="88" t="s">
        <v>84</v>
      </c>
      <c r="C44" s="88"/>
      <c r="D44" s="88"/>
      <c r="E44" s="88"/>
    </row>
    <row r="45" s="86" customFormat="true" ht="15" hidden="false" customHeight="true" outlineLevel="0" collapsed="false">
      <c r="A45" s="89" t="s">
        <v>85</v>
      </c>
      <c r="B45" s="90" t="s">
        <v>86</v>
      </c>
      <c r="C45" s="90"/>
      <c r="D45" s="91" t="s">
        <v>87</v>
      </c>
      <c r="E45" s="92" t="s">
        <v>61</v>
      </c>
    </row>
    <row r="46" s="86" customFormat="true" ht="15" hidden="false" customHeight="false" outlineLevel="0" collapsed="false">
      <c r="A46" s="93" t="s">
        <v>26</v>
      </c>
      <c r="B46" s="94" t="s">
        <v>88</v>
      </c>
      <c r="C46" s="95"/>
      <c r="D46" s="96" t="n">
        <f aca="false">1/12</f>
        <v>0.0833333333333333</v>
      </c>
      <c r="E46" s="97" t="n">
        <f aca="false">TRUNC($E$35*D46,2)</f>
        <v>0</v>
      </c>
    </row>
    <row r="47" customFormat="false" ht="15" hidden="false" customHeight="false" outlineLevel="0" collapsed="false">
      <c r="A47" s="98" t="s">
        <v>28</v>
      </c>
      <c r="B47" s="99" t="s">
        <v>89</v>
      </c>
      <c r="C47" s="100"/>
      <c r="D47" s="96" t="n">
        <f aca="false">(((1+1/3)/12))</f>
        <v>0.111111111111111</v>
      </c>
      <c r="E47" s="63" t="n">
        <f aca="false">TRUNC($E$35*D47,2)</f>
        <v>0</v>
      </c>
    </row>
    <row r="48" customFormat="false" ht="15.75" hidden="false" customHeight="true" outlineLevel="0" collapsed="false">
      <c r="A48" s="101" t="s">
        <v>90</v>
      </c>
      <c r="B48" s="101"/>
      <c r="C48" s="101"/>
      <c r="D48" s="101"/>
      <c r="E48" s="102" t="n">
        <f aca="false">SUM(E46:E47)</f>
        <v>0</v>
      </c>
    </row>
    <row r="49" customFormat="false" ht="15.75" hidden="false" customHeight="false" outlineLevel="0" collapsed="false">
      <c r="A49" s="103"/>
      <c r="B49" s="103"/>
      <c r="C49" s="103"/>
      <c r="D49" s="103"/>
      <c r="E49" s="103"/>
    </row>
    <row r="50" customFormat="false" ht="15" hidden="false" customHeight="false" outlineLevel="0" collapsed="false">
      <c r="A50" s="104" t="s">
        <v>91</v>
      </c>
      <c r="B50" s="104"/>
      <c r="C50" s="104"/>
      <c r="D50" s="105" t="s">
        <v>92</v>
      </c>
      <c r="E50" s="106" t="n">
        <f aca="false">E35</f>
        <v>0</v>
      </c>
    </row>
    <row r="51" customFormat="false" ht="15" hidden="false" customHeight="false" outlineLevel="0" collapsed="false">
      <c r="A51" s="104"/>
      <c r="B51" s="104"/>
      <c r="C51" s="104"/>
      <c r="D51" s="58" t="s">
        <v>93</v>
      </c>
      <c r="E51" s="107" t="n">
        <f aca="false">E48</f>
        <v>0</v>
      </c>
    </row>
    <row r="52" customFormat="false" ht="15.75" hidden="false" customHeight="false" outlineLevel="0" collapsed="false">
      <c r="A52" s="104"/>
      <c r="B52" s="104"/>
      <c r="C52" s="104"/>
      <c r="D52" s="108" t="s">
        <v>67</v>
      </c>
      <c r="E52" s="109" t="n">
        <f aca="false">SUM(E50:E51)</f>
        <v>0</v>
      </c>
    </row>
    <row r="53" customFormat="false" ht="15.75" hidden="false" customHeight="false" outlineLevel="0" collapsed="false">
      <c r="A53" s="110"/>
      <c r="B53" s="52"/>
      <c r="C53" s="52"/>
      <c r="D53" s="111"/>
      <c r="E53" s="112"/>
    </row>
    <row r="54" customFormat="false" ht="31.5" hidden="false" customHeight="true" outlineLevel="0" collapsed="false">
      <c r="A54" s="113" t="s">
        <v>94</v>
      </c>
      <c r="B54" s="113"/>
      <c r="C54" s="113"/>
      <c r="D54" s="113"/>
      <c r="E54" s="113"/>
    </row>
    <row r="55" customFormat="false" ht="15" hidden="false" customHeight="true" outlineLevel="0" collapsed="false">
      <c r="A55" s="114" t="s">
        <v>95</v>
      </c>
      <c r="B55" s="105" t="s">
        <v>96</v>
      </c>
      <c r="C55" s="105"/>
      <c r="D55" s="115" t="s">
        <v>70</v>
      </c>
      <c r="E55" s="116" t="s">
        <v>61</v>
      </c>
    </row>
    <row r="56" customFormat="false" ht="15" hidden="false" customHeight="false" outlineLevel="0" collapsed="false">
      <c r="A56" s="57" t="s">
        <v>26</v>
      </c>
      <c r="B56" s="61" t="s">
        <v>97</v>
      </c>
      <c r="C56" s="61"/>
      <c r="D56" s="117" t="n">
        <f aca="false">IF(D8='Parâmetros Internos'!I2,0,0.2)</f>
        <v>0.2</v>
      </c>
      <c r="E56" s="63" t="n">
        <f aca="false">TRUNC($E$52*D56,2)</f>
        <v>0</v>
      </c>
    </row>
    <row r="57" customFormat="false" ht="15" hidden="false" customHeight="false" outlineLevel="0" collapsed="false">
      <c r="A57" s="57" t="s">
        <v>28</v>
      </c>
      <c r="B57" s="61" t="s">
        <v>98</v>
      </c>
      <c r="C57" s="61"/>
      <c r="D57" s="117" t="n">
        <v>0.025</v>
      </c>
      <c r="E57" s="63" t="n">
        <f aca="false">TRUNC($E$52*D57,2)</f>
        <v>0</v>
      </c>
    </row>
    <row r="58" customFormat="false" ht="30.75" hidden="false" customHeight="true" outlineLevel="0" collapsed="false">
      <c r="A58" s="57" t="s">
        <v>30</v>
      </c>
      <c r="B58" s="118" t="s">
        <v>99</v>
      </c>
      <c r="C58" s="118"/>
      <c r="D58" s="117" t="n">
        <f aca="false">E69*E70</f>
        <v>0.01</v>
      </c>
      <c r="E58" s="63" t="n">
        <f aca="false">TRUNC($E$52*D58,2)</f>
        <v>0</v>
      </c>
    </row>
    <row r="59" customFormat="false" ht="15" hidden="false" customHeight="false" outlineLevel="0" collapsed="false">
      <c r="A59" s="57" t="s">
        <v>32</v>
      </c>
      <c r="B59" s="61" t="s">
        <v>100</v>
      </c>
      <c r="C59" s="61"/>
      <c r="D59" s="117" t="n">
        <v>0.015</v>
      </c>
      <c r="E59" s="63" t="n">
        <f aca="false">TRUNC($E$52*D59,2)</f>
        <v>0</v>
      </c>
    </row>
    <row r="60" customFormat="false" ht="15" hidden="false" customHeight="false" outlineLevel="0" collapsed="false">
      <c r="A60" s="57" t="s">
        <v>34</v>
      </c>
      <c r="B60" s="61" t="s">
        <v>101</v>
      </c>
      <c r="C60" s="61"/>
      <c r="D60" s="117" t="n">
        <v>0.01</v>
      </c>
      <c r="E60" s="63" t="n">
        <f aca="false">TRUNC($E$52*D60,2)</f>
        <v>0</v>
      </c>
    </row>
    <row r="61" customFormat="false" ht="15" hidden="false" customHeight="false" outlineLevel="0" collapsed="false">
      <c r="A61" s="57" t="s">
        <v>36</v>
      </c>
      <c r="B61" s="119" t="s">
        <v>102</v>
      </c>
      <c r="C61" s="119"/>
      <c r="D61" s="117" t="n">
        <v>0.006</v>
      </c>
      <c r="E61" s="63" t="n">
        <f aca="false">TRUNC($E$52*D61,2)</f>
        <v>0</v>
      </c>
    </row>
    <row r="62" customFormat="false" ht="15" hidden="false" customHeight="false" outlineLevel="0" collapsed="false">
      <c r="A62" s="57" t="s">
        <v>103</v>
      </c>
      <c r="B62" s="61" t="s">
        <v>104</v>
      </c>
      <c r="C62" s="61"/>
      <c r="D62" s="117" t="n">
        <v>0.002</v>
      </c>
      <c r="E62" s="63" t="n">
        <f aca="false">TRUNC($E$52*D62,2)</f>
        <v>0</v>
      </c>
    </row>
    <row r="63" customFormat="false" ht="15" hidden="false" customHeight="false" outlineLevel="0" collapsed="false">
      <c r="A63" s="57" t="s">
        <v>105</v>
      </c>
      <c r="B63" s="61" t="s">
        <v>106</v>
      </c>
      <c r="C63" s="61"/>
      <c r="D63" s="117" t="n">
        <v>0.08</v>
      </c>
      <c r="E63" s="63" t="n">
        <f aca="false">TRUNC($E$52*D63,2)</f>
        <v>0</v>
      </c>
    </row>
    <row r="64" customFormat="false" ht="15.75" hidden="false" customHeight="true" outlineLevel="0" collapsed="false">
      <c r="A64" s="101" t="s">
        <v>107</v>
      </c>
      <c r="B64" s="101"/>
      <c r="C64" s="101"/>
      <c r="D64" s="120" t="n">
        <f aca="false">SUM(D56:D63)</f>
        <v>0.348</v>
      </c>
      <c r="E64" s="102" t="n">
        <f aca="false">SUM(E56:E63)</f>
        <v>0</v>
      </c>
    </row>
    <row r="65" customFormat="false" ht="15.75" hidden="false" customHeight="false" outlineLevel="0" collapsed="false">
      <c r="A65" s="121"/>
      <c r="B65" s="122"/>
      <c r="C65" s="122"/>
      <c r="D65" s="123"/>
      <c r="E65" s="124"/>
    </row>
    <row r="66" customFormat="false" ht="75" hidden="false" customHeight="true" outlineLevel="0" collapsed="false">
      <c r="A66" s="125" t="s">
        <v>108</v>
      </c>
      <c r="B66" s="125"/>
      <c r="C66" s="125"/>
      <c r="D66" s="125"/>
      <c r="E66" s="125"/>
    </row>
    <row r="67" customFormat="false" ht="14.25" hidden="false" customHeight="true" outlineLevel="0" collapsed="false">
      <c r="A67" s="126"/>
      <c r="B67" s="127"/>
      <c r="C67" s="127"/>
      <c r="D67" s="127"/>
      <c r="E67" s="128"/>
    </row>
    <row r="68" customFormat="false" ht="15.75" hidden="false" customHeight="true" outlineLevel="0" collapsed="false">
      <c r="A68" s="129" t="s">
        <v>109</v>
      </c>
      <c r="B68" s="129"/>
      <c r="C68" s="129"/>
      <c r="D68" s="129"/>
      <c r="E68" s="129"/>
    </row>
    <row r="69" customFormat="false" ht="15" hidden="false" customHeight="true" outlineLevel="0" collapsed="false">
      <c r="A69" s="130" t="s">
        <v>110</v>
      </c>
      <c r="B69" s="130"/>
      <c r="C69" s="130"/>
      <c r="D69" s="130"/>
      <c r="E69" s="131" t="n">
        <v>1</v>
      </c>
    </row>
    <row r="70" customFormat="false" ht="15" hidden="false" customHeight="true" outlineLevel="0" collapsed="false">
      <c r="A70" s="132" t="s">
        <v>111</v>
      </c>
      <c r="B70" s="132"/>
      <c r="C70" s="132"/>
      <c r="D70" s="132"/>
      <c r="E70" s="133" t="n">
        <v>0.01</v>
      </c>
    </row>
    <row r="71" customFormat="false" ht="15" hidden="false" customHeight="true" outlineLevel="0" collapsed="false">
      <c r="A71" s="134"/>
      <c r="B71" s="134"/>
      <c r="C71" s="134"/>
      <c r="D71" s="134"/>
      <c r="E71" s="135"/>
    </row>
    <row r="72" customFormat="false" ht="15" hidden="false" customHeight="false" outlineLevel="0" collapsed="false">
      <c r="A72" s="136"/>
      <c r="B72" s="137" t="s">
        <v>112</v>
      </c>
      <c r="C72" s="137"/>
      <c r="D72" s="137"/>
      <c r="E72" s="137"/>
    </row>
    <row r="73" customFormat="false" ht="15" hidden="false" customHeight="true" outlineLevel="0" collapsed="false">
      <c r="A73" s="57" t="s">
        <v>113</v>
      </c>
      <c r="B73" s="58" t="s">
        <v>114</v>
      </c>
      <c r="C73" s="58"/>
      <c r="D73" s="58"/>
      <c r="E73" s="59" t="s">
        <v>61</v>
      </c>
    </row>
    <row r="74" customFormat="false" ht="15" hidden="false" customHeight="true" outlineLevel="0" collapsed="false">
      <c r="A74" s="57" t="s">
        <v>26</v>
      </c>
      <c r="B74" s="138" t="s">
        <v>115</v>
      </c>
      <c r="C74" s="138"/>
      <c r="D74" s="138"/>
      <c r="E74" s="139" t="n">
        <f aca="false">IF((E89*E86)-(6%*E29)&lt;0,0,(E89*E86)-(6%*E29))</f>
        <v>0</v>
      </c>
    </row>
    <row r="75" customFormat="false" ht="15" hidden="false" customHeight="true" outlineLevel="0" collapsed="false">
      <c r="A75" s="57" t="s">
        <v>28</v>
      </c>
      <c r="B75" s="138" t="s">
        <v>116</v>
      </c>
      <c r="C75" s="138"/>
      <c r="D75" s="138"/>
      <c r="E75" s="139" t="n">
        <f aca="false">IF(E23=40,(E86*E90),((E86*E90)/(6)*(5)))</f>
        <v>0</v>
      </c>
    </row>
    <row r="76" customFormat="false" ht="15" hidden="false" customHeight="true" outlineLevel="0" collapsed="false">
      <c r="A76" s="57" t="s">
        <v>30</v>
      </c>
      <c r="B76" s="138" t="s">
        <v>117</v>
      </c>
      <c r="C76" s="138"/>
      <c r="D76" s="138"/>
      <c r="E76" s="140" t="n">
        <v>0</v>
      </c>
    </row>
    <row r="77" customFormat="false" ht="15" hidden="false" customHeight="true" outlineLevel="0" collapsed="false">
      <c r="A77" s="57" t="s">
        <v>32</v>
      </c>
      <c r="B77" s="138" t="s">
        <v>118</v>
      </c>
      <c r="C77" s="138"/>
      <c r="D77" s="138"/>
      <c r="E77" s="62" t="n">
        <v>0</v>
      </c>
    </row>
    <row r="78" customFormat="false" ht="15" hidden="false" customHeight="true" outlineLevel="0" collapsed="false">
      <c r="A78" s="57" t="s">
        <v>34</v>
      </c>
      <c r="B78" s="138" t="s">
        <v>119</v>
      </c>
      <c r="C78" s="138"/>
      <c r="D78" s="138"/>
      <c r="E78" s="140" t="n">
        <v>0</v>
      </c>
    </row>
    <row r="79" customFormat="false" ht="15" hidden="false" customHeight="true" outlineLevel="0" collapsed="false">
      <c r="A79" s="57" t="s">
        <v>36</v>
      </c>
      <c r="B79" s="138" t="s">
        <v>120</v>
      </c>
      <c r="C79" s="138"/>
      <c r="D79" s="138"/>
      <c r="E79" s="62" t="n">
        <v>0</v>
      </c>
    </row>
    <row r="80" customFormat="false" ht="15" hidden="false" customHeight="true" outlineLevel="0" collapsed="false">
      <c r="A80" s="57" t="s">
        <v>103</v>
      </c>
      <c r="B80" s="138" t="s">
        <v>120</v>
      </c>
      <c r="C80" s="138"/>
      <c r="D80" s="138"/>
      <c r="E80" s="62" t="n">
        <v>0</v>
      </c>
    </row>
    <row r="81" customFormat="false" ht="15.75" hidden="false" customHeight="false" outlineLevel="0" collapsed="false">
      <c r="A81" s="141" t="s">
        <v>121</v>
      </c>
      <c r="B81" s="141"/>
      <c r="C81" s="141"/>
      <c r="D81" s="141"/>
      <c r="E81" s="102" t="n">
        <f aca="false">SUM(E74:E80)</f>
        <v>0</v>
      </c>
    </row>
    <row r="82" customFormat="false" ht="15.75" hidden="false" customHeight="false" outlineLevel="0" collapsed="false">
      <c r="A82" s="142"/>
      <c r="B82" s="143"/>
      <c r="C82" s="143"/>
      <c r="D82" s="144"/>
      <c r="E82" s="145"/>
    </row>
    <row r="83" customFormat="false" ht="15" hidden="false" customHeight="true" outlineLevel="0" collapsed="false">
      <c r="A83" s="146" t="s">
        <v>122</v>
      </c>
      <c r="B83" s="146"/>
      <c r="C83" s="146"/>
      <c r="D83" s="146"/>
      <c r="E83" s="146"/>
    </row>
    <row r="84" customFormat="false" ht="30" hidden="false" customHeight="true" outlineLevel="0" collapsed="false">
      <c r="A84" s="147" t="s">
        <v>123</v>
      </c>
      <c r="B84" s="147"/>
      <c r="C84" s="147"/>
      <c r="D84" s="147"/>
      <c r="E84" s="147"/>
    </row>
    <row r="85" customFormat="false" ht="15" hidden="false" customHeight="true" outlineLevel="0" collapsed="false">
      <c r="A85" s="148" t="s">
        <v>124</v>
      </c>
      <c r="B85" s="148"/>
      <c r="C85" s="148"/>
      <c r="D85" s="148"/>
      <c r="E85" s="149" t="n">
        <v>249</v>
      </c>
    </row>
    <row r="86" customFormat="false" ht="15.75" hidden="false" customHeight="true" outlineLevel="0" collapsed="false">
      <c r="A86" s="150" t="s">
        <v>125</v>
      </c>
      <c r="B86" s="150"/>
      <c r="C86" s="150"/>
      <c r="D86" s="150"/>
      <c r="E86" s="151" t="n">
        <f aca="false">IF(E23=40,(E85/12/5*5),(E85/12/5*6))</f>
        <v>20.75</v>
      </c>
    </row>
    <row r="87" customFormat="false" ht="15.75" hidden="false" customHeight="true" outlineLevel="0" collapsed="false">
      <c r="A87" s="152"/>
      <c r="B87" s="152"/>
      <c r="C87" s="152"/>
      <c r="D87" s="152"/>
      <c r="E87" s="153"/>
    </row>
    <row r="88" customFormat="false" ht="15.75" hidden="false" customHeight="true" outlineLevel="0" collapsed="false">
      <c r="A88" s="154" t="s">
        <v>126</v>
      </c>
      <c r="B88" s="154"/>
      <c r="C88" s="154"/>
      <c r="D88" s="154"/>
      <c r="E88" s="154"/>
    </row>
    <row r="89" customFormat="false" ht="15" hidden="false" customHeight="true" outlineLevel="0" collapsed="false">
      <c r="A89" s="155" t="s">
        <v>127</v>
      </c>
      <c r="B89" s="155"/>
      <c r="C89" s="155"/>
      <c r="D89" s="155"/>
      <c r="E89" s="156" t="n">
        <v>0</v>
      </c>
    </row>
    <row r="90" customFormat="false" ht="15" hidden="false" customHeight="true" outlineLevel="0" collapsed="false">
      <c r="A90" s="157" t="s">
        <v>128</v>
      </c>
      <c r="B90" s="157"/>
      <c r="C90" s="157"/>
      <c r="D90" s="157"/>
      <c r="E90" s="158" t="n">
        <v>0</v>
      </c>
    </row>
    <row r="91" customFormat="false" ht="15" hidden="false" customHeight="true" outlineLevel="0" collapsed="false">
      <c r="A91" s="159"/>
      <c r="B91" s="159"/>
      <c r="C91" s="159"/>
      <c r="D91" s="159"/>
      <c r="E91" s="159"/>
    </row>
    <row r="92" customFormat="false" ht="15" hidden="false" customHeight="false" outlineLevel="0" collapsed="false">
      <c r="A92" s="56" t="s">
        <v>129</v>
      </c>
      <c r="B92" s="56"/>
      <c r="C92" s="56"/>
      <c r="D92" s="56"/>
      <c r="E92" s="56"/>
    </row>
    <row r="93" customFormat="false" ht="15" hidden="false" customHeight="true" outlineLevel="0" collapsed="false">
      <c r="A93" s="57" t="n">
        <v>2</v>
      </c>
      <c r="B93" s="160" t="s">
        <v>130</v>
      </c>
      <c r="C93" s="160"/>
      <c r="D93" s="160"/>
      <c r="E93" s="59" t="s">
        <v>61</v>
      </c>
    </row>
    <row r="94" customFormat="false" ht="15" hidden="false" customHeight="true" outlineLevel="0" collapsed="false">
      <c r="A94" s="57" t="s">
        <v>85</v>
      </c>
      <c r="B94" s="138" t="s">
        <v>86</v>
      </c>
      <c r="C94" s="138"/>
      <c r="D94" s="138"/>
      <c r="E94" s="63" t="n">
        <f aca="false">E48</f>
        <v>0</v>
      </c>
    </row>
    <row r="95" customFormat="false" ht="15" hidden="false" customHeight="true" outlineLevel="0" collapsed="false">
      <c r="A95" s="57" t="s">
        <v>95</v>
      </c>
      <c r="B95" s="138" t="s">
        <v>131</v>
      </c>
      <c r="C95" s="138"/>
      <c r="D95" s="138"/>
      <c r="E95" s="63" t="n">
        <f aca="false">E64</f>
        <v>0</v>
      </c>
    </row>
    <row r="96" customFormat="false" ht="15" hidden="false" customHeight="true" outlineLevel="0" collapsed="false">
      <c r="A96" s="57" t="s">
        <v>113</v>
      </c>
      <c r="B96" s="138" t="s">
        <v>114</v>
      </c>
      <c r="C96" s="138"/>
      <c r="D96" s="138"/>
      <c r="E96" s="63" t="n">
        <f aca="false">E81</f>
        <v>0</v>
      </c>
    </row>
    <row r="97" customFormat="false" ht="15.75" hidden="false" customHeight="true" outlineLevel="0" collapsed="false">
      <c r="A97" s="101" t="s">
        <v>67</v>
      </c>
      <c r="B97" s="101"/>
      <c r="C97" s="101"/>
      <c r="D97" s="101"/>
      <c r="E97" s="102" t="n">
        <f aca="false">SUM(E94:E96)</f>
        <v>0</v>
      </c>
    </row>
    <row r="98" customFormat="false" ht="15.75" hidden="false" customHeight="false" outlineLevel="0" collapsed="false">
      <c r="A98" s="161"/>
      <c r="B98" s="161"/>
      <c r="C98" s="161"/>
      <c r="D98" s="161"/>
      <c r="E98" s="161"/>
    </row>
    <row r="99" customFormat="false" ht="15" hidden="false" customHeight="false" outlineLevel="0" collapsed="false">
      <c r="A99" s="56" t="s">
        <v>132</v>
      </c>
      <c r="B99" s="56"/>
      <c r="C99" s="56"/>
      <c r="D99" s="56"/>
      <c r="E99" s="56"/>
    </row>
    <row r="100" customFormat="false" ht="15" hidden="false" customHeight="true" outlineLevel="0" collapsed="false">
      <c r="A100" s="57" t="n">
        <v>3</v>
      </c>
      <c r="B100" s="58" t="s">
        <v>133</v>
      </c>
      <c r="C100" s="58"/>
      <c r="D100" s="58"/>
      <c r="E100" s="59" t="s">
        <v>61</v>
      </c>
    </row>
    <row r="101" customFormat="false" ht="30" hidden="false" customHeight="true" outlineLevel="0" collapsed="false">
      <c r="A101" s="162" t="s">
        <v>26</v>
      </c>
      <c r="B101" s="138" t="s">
        <v>134</v>
      </c>
      <c r="C101" s="138"/>
      <c r="D101" s="163" t="n">
        <f aca="false">((1/12)*E117)</f>
        <v>0.000833333333333333</v>
      </c>
      <c r="E101" s="63" t="n">
        <f aca="false">TRUNC(+$E$35*D101,2)</f>
        <v>0</v>
      </c>
    </row>
    <row r="102" customFormat="false" ht="33" hidden="false" customHeight="true" outlineLevel="0" collapsed="false">
      <c r="A102" s="162" t="s">
        <v>28</v>
      </c>
      <c r="B102" s="138" t="s">
        <v>135</v>
      </c>
      <c r="C102" s="138"/>
      <c r="D102" s="163" t="n">
        <f aca="false">+D63</f>
        <v>0.08</v>
      </c>
      <c r="E102" s="63" t="n">
        <f aca="false">TRUNC(+E101*D102,2)</f>
        <v>0</v>
      </c>
    </row>
    <row r="103" customFormat="false" ht="30.75" hidden="false" customHeight="true" outlineLevel="0" collapsed="false">
      <c r="A103" s="162" t="s">
        <v>30</v>
      </c>
      <c r="B103" s="138" t="s">
        <v>136</v>
      </c>
      <c r="C103" s="138"/>
      <c r="D103" s="163" t="n">
        <f aca="false">(0.08*0.5*$E$117)</f>
        <v>0.0004</v>
      </c>
      <c r="E103" s="63" t="n">
        <f aca="false">ROUND(+$E$35*D103,2)</f>
        <v>0</v>
      </c>
    </row>
    <row r="104" customFormat="false" ht="29.25" hidden="false" customHeight="true" outlineLevel="0" collapsed="false">
      <c r="A104" s="162" t="s">
        <v>32</v>
      </c>
      <c r="B104" s="164" t="s">
        <v>137</v>
      </c>
      <c r="C104" s="164"/>
      <c r="D104" s="163" t="n">
        <f aca="false">((7/30)/12)*E118</f>
        <v>0.000194444444444444</v>
      </c>
      <c r="E104" s="63" t="n">
        <f aca="false">ROUND(+D104*$E$35,2)</f>
        <v>0</v>
      </c>
    </row>
    <row r="105" customFormat="false" ht="28.5" hidden="false" customHeight="true" outlineLevel="0" collapsed="false">
      <c r="A105" s="165" t="s">
        <v>34</v>
      </c>
      <c r="B105" s="138" t="s">
        <v>138</v>
      </c>
      <c r="C105" s="138"/>
      <c r="D105" s="166" t="n">
        <f aca="false">+D64</f>
        <v>0.348</v>
      </c>
      <c r="E105" s="63" t="n">
        <f aca="false">TRUNC(+E104*D105,2)</f>
        <v>0</v>
      </c>
    </row>
    <row r="106" customFormat="false" ht="36" hidden="false" customHeight="true" outlineLevel="0" collapsed="false">
      <c r="A106" s="162" t="s">
        <v>36</v>
      </c>
      <c r="B106" s="138" t="s">
        <v>139</v>
      </c>
      <c r="C106" s="138"/>
      <c r="D106" s="163" t="n">
        <f aca="false">(0.08*0.5)*$E$118</f>
        <v>0.0004</v>
      </c>
      <c r="E106" s="63" t="n">
        <f aca="false">TRUNC(+E35*D106,2)</f>
        <v>0</v>
      </c>
    </row>
    <row r="107" customFormat="false" ht="15" hidden="false" customHeight="true" outlineLevel="0" collapsed="false">
      <c r="A107" s="141" t="s">
        <v>140</v>
      </c>
      <c r="B107" s="141"/>
      <c r="C107" s="141"/>
      <c r="D107" s="141"/>
      <c r="E107" s="102" t="n">
        <f aca="false">SUM(E101:E106)</f>
        <v>0</v>
      </c>
    </row>
    <row r="108" customFormat="false" ht="15" hidden="false" customHeight="true" outlineLevel="0" collapsed="false">
      <c r="A108" s="143"/>
      <c r="B108" s="143"/>
      <c r="C108" s="143"/>
      <c r="D108" s="144"/>
      <c r="E108" s="167"/>
    </row>
    <row r="109" customFormat="false" ht="15" hidden="false" customHeight="true" outlineLevel="0" collapsed="false">
      <c r="A109" s="146" t="s">
        <v>141</v>
      </c>
      <c r="B109" s="146"/>
      <c r="C109" s="146"/>
      <c r="D109" s="146"/>
      <c r="E109" s="146"/>
    </row>
    <row r="110" customFormat="false" ht="73.5" hidden="false" customHeight="true" outlineLevel="0" collapsed="false">
      <c r="A110" s="147" t="s">
        <v>142</v>
      </c>
      <c r="B110" s="147"/>
      <c r="C110" s="147"/>
      <c r="D110" s="147"/>
      <c r="E110" s="147"/>
    </row>
    <row r="111" customFormat="false" ht="15" hidden="false" customHeight="true" outlineLevel="0" collapsed="false">
      <c r="A111" s="147" t="s">
        <v>143</v>
      </c>
      <c r="B111" s="147"/>
      <c r="C111" s="147"/>
      <c r="D111" s="147"/>
      <c r="E111" s="147"/>
    </row>
    <row r="112" customFormat="false" ht="62.25" hidden="false" customHeight="true" outlineLevel="0" collapsed="false">
      <c r="A112" s="147" t="s">
        <v>144</v>
      </c>
      <c r="B112" s="147"/>
      <c r="C112" s="147"/>
      <c r="D112" s="147"/>
      <c r="E112" s="147"/>
    </row>
    <row r="113" customFormat="false" ht="50.25" hidden="false" customHeight="true" outlineLevel="0" collapsed="false">
      <c r="A113" s="147" t="s">
        <v>145</v>
      </c>
      <c r="B113" s="147"/>
      <c r="C113" s="147"/>
      <c r="D113" s="147"/>
      <c r="E113" s="147"/>
    </row>
    <row r="114" customFormat="false" ht="90" hidden="false" customHeight="true" outlineLevel="0" collapsed="false">
      <c r="A114" s="132" t="s">
        <v>146</v>
      </c>
      <c r="B114" s="132"/>
      <c r="C114" s="132"/>
      <c r="D114" s="132"/>
      <c r="E114" s="132"/>
    </row>
    <row r="115" customFormat="false" ht="15" hidden="false" customHeight="false" outlineLevel="0" collapsed="false">
      <c r="A115" s="168"/>
      <c r="B115" s="134"/>
      <c r="C115" s="134"/>
      <c r="D115" s="134"/>
      <c r="E115" s="169"/>
    </row>
    <row r="116" customFormat="false" ht="15.75" hidden="false" customHeight="true" outlineLevel="0" collapsed="false">
      <c r="A116" s="70" t="s">
        <v>147</v>
      </c>
      <c r="B116" s="70"/>
      <c r="C116" s="70"/>
      <c r="D116" s="70"/>
      <c r="E116" s="170" t="s">
        <v>70</v>
      </c>
    </row>
    <row r="117" customFormat="false" ht="15" hidden="false" customHeight="true" outlineLevel="0" collapsed="false">
      <c r="A117" s="171" t="s">
        <v>148</v>
      </c>
      <c r="B117" s="172" t="s">
        <v>149</v>
      </c>
      <c r="C117" s="172"/>
      <c r="D117" s="172"/>
      <c r="E117" s="173" t="n">
        <v>0.01</v>
      </c>
    </row>
    <row r="118" customFormat="false" ht="15" hidden="false" customHeight="true" outlineLevel="0" collapsed="false">
      <c r="A118" s="174" t="s">
        <v>150</v>
      </c>
      <c r="B118" s="175" t="s">
        <v>151</v>
      </c>
      <c r="C118" s="175"/>
      <c r="D118" s="175"/>
      <c r="E118" s="176" t="n">
        <v>0.01</v>
      </c>
    </row>
    <row r="119" customFormat="false" ht="15.75" hidden="false" customHeight="false" outlineLevel="0" collapsed="false">
      <c r="A119" s="177"/>
      <c r="B119" s="177"/>
      <c r="C119" s="177"/>
      <c r="D119" s="177"/>
      <c r="E119" s="178"/>
    </row>
    <row r="120" customFormat="false" ht="15" hidden="false" customHeight="true" outlineLevel="0" collapsed="false">
      <c r="A120" s="179" t="s">
        <v>152</v>
      </c>
      <c r="B120" s="179"/>
      <c r="C120" s="179"/>
      <c r="D120" s="105" t="s">
        <v>92</v>
      </c>
      <c r="E120" s="180" t="n">
        <f aca="false">E35</f>
        <v>0</v>
      </c>
    </row>
    <row r="121" customFormat="false" ht="15" hidden="false" customHeight="false" outlineLevel="0" collapsed="false">
      <c r="A121" s="179"/>
      <c r="B121" s="179"/>
      <c r="C121" s="179"/>
      <c r="D121" s="58" t="s">
        <v>153</v>
      </c>
      <c r="E121" s="107" t="n">
        <f aca="false">E97</f>
        <v>0</v>
      </c>
    </row>
    <row r="122" customFormat="false" ht="15" hidden="false" customHeight="false" outlineLevel="0" collapsed="false">
      <c r="A122" s="179"/>
      <c r="B122" s="179"/>
      <c r="C122" s="179"/>
      <c r="D122" s="58" t="s">
        <v>154</v>
      </c>
      <c r="E122" s="107" t="n">
        <f aca="false">E107</f>
        <v>0</v>
      </c>
    </row>
    <row r="123" customFormat="false" ht="15.75" hidden="false" customHeight="false" outlineLevel="0" collapsed="false">
      <c r="A123" s="179"/>
      <c r="B123" s="179"/>
      <c r="C123" s="179"/>
      <c r="D123" s="181" t="s">
        <v>155</v>
      </c>
      <c r="E123" s="182" t="n">
        <f aca="false">SUM(E120:E122)</f>
        <v>0</v>
      </c>
    </row>
    <row r="124" customFormat="false" ht="14.25" hidden="false" customHeight="true" outlineLevel="0" collapsed="false">
      <c r="A124" s="183"/>
      <c r="B124" s="184"/>
      <c r="C124" s="184"/>
      <c r="D124" s="185"/>
      <c r="E124" s="180"/>
    </row>
    <row r="125" customFormat="false" ht="15" hidden="false" customHeight="false" outlineLevel="0" collapsed="false">
      <c r="A125" s="186" t="s">
        <v>156</v>
      </c>
      <c r="B125" s="186"/>
      <c r="C125" s="186"/>
      <c r="D125" s="186"/>
      <c r="E125" s="186"/>
    </row>
    <row r="126" customFormat="false" ht="15" hidden="false" customHeight="false" outlineLevel="0" collapsed="false">
      <c r="A126" s="57" t="n">
        <v>4</v>
      </c>
      <c r="B126" s="187" t="s">
        <v>157</v>
      </c>
      <c r="C126" s="187" t="s">
        <v>158</v>
      </c>
      <c r="D126" s="188" t="s">
        <v>159</v>
      </c>
      <c r="E126" s="59" t="s">
        <v>61</v>
      </c>
    </row>
    <row r="127" customFormat="false" ht="15" hidden="false" customHeight="false" outlineLevel="0" collapsed="false">
      <c r="A127" s="162" t="s">
        <v>26</v>
      </c>
      <c r="B127" s="72" t="s">
        <v>160</v>
      </c>
      <c r="C127" s="189" t="s">
        <v>161</v>
      </c>
      <c r="D127" s="117" t="n">
        <f aca="false">D47/12</f>
        <v>0.00925925925925926</v>
      </c>
      <c r="E127" s="63" t="n">
        <f aca="false">TRUNC(+D127*$E$123,2)</f>
        <v>0</v>
      </c>
    </row>
    <row r="128" customFormat="false" ht="29.25" hidden="false" customHeight="false" outlineLevel="0" collapsed="false">
      <c r="A128" s="162" t="s">
        <v>28</v>
      </c>
      <c r="B128" s="190" t="s">
        <v>162</v>
      </c>
      <c r="C128" s="189" t="s">
        <v>163</v>
      </c>
      <c r="D128" s="191" t="n">
        <v>2</v>
      </c>
      <c r="E128" s="63" t="n">
        <f aca="false">TRUNC(D128/30/12*E123)</f>
        <v>0</v>
      </c>
    </row>
    <row r="129" customFormat="false" ht="29.25" hidden="false" customHeight="false" outlineLevel="0" collapsed="false">
      <c r="A129" s="162" t="s">
        <v>30</v>
      </c>
      <c r="B129" s="72" t="s">
        <v>164</v>
      </c>
      <c r="C129" s="192" t="s">
        <v>165</v>
      </c>
      <c r="D129" s="193" t="n">
        <v>0.00037</v>
      </c>
      <c r="E129" s="63" t="n">
        <f aca="false">TRUNC(+D129*$E$123,2)</f>
        <v>0</v>
      </c>
    </row>
    <row r="130" customFormat="false" ht="29.25" hidden="false" customHeight="false" outlineLevel="0" collapsed="false">
      <c r="A130" s="162" t="s">
        <v>32</v>
      </c>
      <c r="B130" s="72" t="s">
        <v>166</v>
      </c>
      <c r="C130" s="192" t="s">
        <v>167</v>
      </c>
      <c r="D130" s="193" t="n">
        <v>0.000354</v>
      </c>
      <c r="E130" s="63" t="n">
        <f aca="false">TRUNC(+D130*$E$123,2)</f>
        <v>0</v>
      </c>
    </row>
    <row r="131" customFormat="false" ht="29.25" hidden="false" customHeight="false" outlineLevel="0" collapsed="false">
      <c r="A131" s="162" t="s">
        <v>34</v>
      </c>
      <c r="B131" s="72" t="s">
        <v>168</v>
      </c>
      <c r="C131" s="192" t="s">
        <v>169</v>
      </c>
      <c r="D131" s="193" t="n">
        <v>0.000263</v>
      </c>
      <c r="E131" s="63" t="n">
        <f aca="false">TRUNC(+D131*$E$123,2)</f>
        <v>0</v>
      </c>
    </row>
    <row r="132" customFormat="false" ht="15" hidden="false" customHeight="true" outlineLevel="0" collapsed="false">
      <c r="A132" s="162" t="s">
        <v>36</v>
      </c>
      <c r="B132" s="194" t="s">
        <v>170</v>
      </c>
      <c r="C132" s="194"/>
      <c r="D132" s="193" t="n">
        <v>0</v>
      </c>
      <c r="E132" s="63" t="n">
        <f aca="false">TRUNC(+D132*$E$123,2)</f>
        <v>0</v>
      </c>
    </row>
    <row r="133" customFormat="false" ht="15" hidden="false" customHeight="true" outlineLevel="0" collapsed="false">
      <c r="A133" s="141" t="s">
        <v>171</v>
      </c>
      <c r="B133" s="141"/>
      <c r="C133" s="141"/>
      <c r="D133" s="141"/>
      <c r="E133" s="102" t="n">
        <f aca="false">SUM(E127:E132)</f>
        <v>0</v>
      </c>
    </row>
    <row r="134" customFormat="false" ht="15" hidden="false" customHeight="true" outlineLevel="0" collapsed="false">
      <c r="A134" s="142"/>
      <c r="B134" s="143"/>
      <c r="C134" s="143"/>
      <c r="D134" s="144"/>
      <c r="E134" s="145"/>
    </row>
    <row r="135" customFormat="false" ht="15" hidden="false" customHeight="false" outlineLevel="0" collapsed="false">
      <c r="A135" s="195" t="s">
        <v>172</v>
      </c>
      <c r="B135" s="195"/>
      <c r="C135" s="195"/>
      <c r="D135" s="195"/>
      <c r="E135" s="106"/>
    </row>
    <row r="136" customFormat="false" ht="15" hidden="false" customHeight="true" outlineLevel="0" collapsed="false">
      <c r="A136" s="57" t="n">
        <v>5</v>
      </c>
      <c r="B136" s="58" t="s">
        <v>173</v>
      </c>
      <c r="C136" s="58"/>
      <c r="D136" s="58"/>
      <c r="E136" s="59" t="s">
        <v>61</v>
      </c>
    </row>
    <row r="137" customFormat="false" ht="15" hidden="false" customHeight="true" outlineLevel="0" collapsed="false">
      <c r="A137" s="162" t="s">
        <v>26</v>
      </c>
      <c r="B137" s="160" t="s">
        <v>174</v>
      </c>
      <c r="C137" s="160"/>
      <c r="D137" s="160"/>
      <c r="E137" s="62" t="n">
        <v>0</v>
      </c>
    </row>
    <row r="138" customFormat="false" ht="15" hidden="false" customHeight="true" outlineLevel="0" collapsed="false">
      <c r="A138" s="162" t="s">
        <v>28</v>
      </c>
      <c r="B138" s="160" t="s">
        <v>175</v>
      </c>
      <c r="C138" s="160"/>
      <c r="D138" s="160"/>
      <c r="E138" s="62" t="n">
        <v>0</v>
      </c>
    </row>
    <row r="139" customFormat="false" ht="15" hidden="false" customHeight="true" outlineLevel="0" collapsed="false">
      <c r="A139" s="162" t="s">
        <v>30</v>
      </c>
      <c r="B139" s="160" t="s">
        <v>176</v>
      </c>
      <c r="C139" s="160"/>
      <c r="D139" s="160"/>
      <c r="E139" s="62" t="n">
        <v>0</v>
      </c>
    </row>
    <row r="140" customFormat="false" ht="15" hidden="false" customHeight="true" outlineLevel="0" collapsed="false">
      <c r="A140" s="162" t="s">
        <v>32</v>
      </c>
      <c r="B140" s="160" t="s">
        <v>177</v>
      </c>
      <c r="C140" s="160"/>
      <c r="D140" s="160"/>
      <c r="E140" s="62" t="n">
        <v>0</v>
      </c>
    </row>
    <row r="141" customFormat="false" ht="15" hidden="false" customHeight="true" outlineLevel="0" collapsed="false">
      <c r="A141" s="162" t="s">
        <v>34</v>
      </c>
      <c r="B141" s="196" t="s">
        <v>170</v>
      </c>
      <c r="C141" s="196"/>
      <c r="D141" s="196"/>
      <c r="E141" s="62" t="n">
        <v>0</v>
      </c>
    </row>
    <row r="142" customFormat="false" ht="15" hidden="false" customHeight="true" outlineLevel="0" collapsed="false">
      <c r="A142" s="162" t="s">
        <v>36</v>
      </c>
      <c r="B142" s="196" t="s">
        <v>170</v>
      </c>
      <c r="C142" s="196"/>
      <c r="D142" s="196"/>
      <c r="E142" s="62" t="n">
        <v>0</v>
      </c>
    </row>
    <row r="143" customFormat="false" ht="15" hidden="false" customHeight="true" outlineLevel="0" collapsed="false">
      <c r="A143" s="162" t="s">
        <v>103</v>
      </c>
      <c r="B143" s="196" t="s">
        <v>170</v>
      </c>
      <c r="C143" s="196"/>
      <c r="D143" s="196"/>
      <c r="E143" s="62" t="n">
        <v>0</v>
      </c>
    </row>
    <row r="144" customFormat="false" ht="15.75" hidden="false" customHeight="true" outlineLevel="0" collapsed="false">
      <c r="A144" s="141" t="s">
        <v>178</v>
      </c>
      <c r="B144" s="141"/>
      <c r="C144" s="141"/>
      <c r="D144" s="141"/>
      <c r="E144" s="102" t="n">
        <f aca="false">SUM(E137:E143)</f>
        <v>0</v>
      </c>
    </row>
    <row r="145" customFormat="false" ht="15.75" hidden="false" customHeight="true" outlineLevel="0" collapsed="false">
      <c r="A145" s="143"/>
      <c r="B145" s="143"/>
      <c r="C145" s="143"/>
      <c r="D145" s="143"/>
      <c r="E145" s="178"/>
    </row>
    <row r="146" customFormat="false" ht="15" hidden="false" customHeight="true" outlineLevel="0" collapsed="false">
      <c r="A146" s="197" t="s">
        <v>179</v>
      </c>
      <c r="B146" s="197"/>
      <c r="C146" s="197"/>
      <c r="D146" s="105" t="s">
        <v>92</v>
      </c>
      <c r="E146" s="180" t="n">
        <f aca="false">E35</f>
        <v>0</v>
      </c>
    </row>
    <row r="147" customFormat="false" ht="15" hidden="false" customHeight="false" outlineLevel="0" collapsed="false">
      <c r="A147" s="197"/>
      <c r="B147" s="197"/>
      <c r="C147" s="197"/>
      <c r="D147" s="58" t="s">
        <v>153</v>
      </c>
      <c r="E147" s="107" t="n">
        <f aca="false">E97</f>
        <v>0</v>
      </c>
    </row>
    <row r="148" customFormat="false" ht="15" hidden="false" customHeight="false" outlineLevel="0" collapsed="false">
      <c r="A148" s="197"/>
      <c r="B148" s="197"/>
      <c r="C148" s="197"/>
      <c r="D148" s="58" t="s">
        <v>154</v>
      </c>
      <c r="E148" s="107" t="n">
        <f aca="false">E107</f>
        <v>0</v>
      </c>
    </row>
    <row r="149" customFormat="false" ht="15" hidden="false" customHeight="false" outlineLevel="0" collapsed="false">
      <c r="A149" s="197"/>
      <c r="B149" s="197"/>
      <c r="C149" s="197"/>
      <c r="D149" s="58" t="s">
        <v>180</v>
      </c>
      <c r="E149" s="107" t="n">
        <f aca="false">E133</f>
        <v>0</v>
      </c>
    </row>
    <row r="150" customFormat="false" ht="15" hidden="false" customHeight="false" outlineLevel="0" collapsed="false">
      <c r="A150" s="197"/>
      <c r="B150" s="197"/>
      <c r="C150" s="197"/>
      <c r="D150" s="58" t="s">
        <v>181</v>
      </c>
      <c r="E150" s="107" t="n">
        <f aca="false">E144</f>
        <v>0</v>
      </c>
    </row>
    <row r="151" customFormat="false" ht="15.75" hidden="false" customHeight="false" outlineLevel="0" collapsed="false">
      <c r="A151" s="197"/>
      <c r="B151" s="197"/>
      <c r="C151" s="197"/>
      <c r="D151" s="198" t="s">
        <v>155</v>
      </c>
      <c r="E151" s="109" t="n">
        <f aca="false">SUM(E146:E150)</f>
        <v>0</v>
      </c>
    </row>
    <row r="152" customFormat="false" ht="11.25" hidden="false" customHeight="true" outlineLevel="0" collapsed="false">
      <c r="A152" s="199"/>
      <c r="B152" s="199"/>
      <c r="C152" s="199"/>
      <c r="D152" s="200"/>
      <c r="E152" s="201"/>
    </row>
    <row r="153" customFormat="false" ht="15" hidden="false" customHeight="false" outlineLevel="0" collapsed="false">
      <c r="A153" s="195" t="s">
        <v>182</v>
      </c>
      <c r="B153" s="195"/>
      <c r="C153" s="195" t="s">
        <v>183</v>
      </c>
      <c r="D153" s="195" t="s">
        <v>184</v>
      </c>
      <c r="E153" s="106"/>
    </row>
    <row r="154" customFormat="false" ht="15" hidden="false" customHeight="true" outlineLevel="0" collapsed="false">
      <c r="A154" s="57" t="n">
        <v>6</v>
      </c>
      <c r="B154" s="58" t="s">
        <v>185</v>
      </c>
      <c r="C154" s="58"/>
      <c r="D154" s="58"/>
      <c r="E154" s="59" t="s">
        <v>61</v>
      </c>
    </row>
    <row r="155" customFormat="false" ht="15" hidden="false" customHeight="false" outlineLevel="0" collapsed="false">
      <c r="A155" s="57" t="s">
        <v>26</v>
      </c>
      <c r="B155" s="72" t="s">
        <v>186</v>
      </c>
      <c r="C155" s="117" t="n">
        <f aca="false">E175</f>
        <v>0</v>
      </c>
      <c r="D155" s="117"/>
      <c r="E155" s="63" t="n">
        <f aca="false">TRUNC(+E151*E175,2)</f>
        <v>0</v>
      </c>
    </row>
    <row r="156" customFormat="false" ht="15" hidden="false" customHeight="false" outlineLevel="0" collapsed="false">
      <c r="A156" s="57" t="s">
        <v>28</v>
      </c>
      <c r="B156" s="72" t="s">
        <v>187</v>
      </c>
      <c r="C156" s="117" t="n">
        <f aca="false">E176</f>
        <v>0</v>
      </c>
      <c r="D156" s="117"/>
      <c r="E156" s="63" t="n">
        <f aca="false">TRUNC(C156*(+E151+E155),2)</f>
        <v>0</v>
      </c>
    </row>
    <row r="157" customFormat="false" ht="15.75" hidden="false" customHeight="true" outlineLevel="0" collapsed="false">
      <c r="A157" s="202" t="s">
        <v>188</v>
      </c>
      <c r="B157" s="202"/>
      <c r="C157" s="202"/>
      <c r="D157" s="202"/>
      <c r="E157" s="203" t="n">
        <f aca="false">E151+E155+E156</f>
        <v>0</v>
      </c>
    </row>
    <row r="158" customFormat="false" ht="15.75" hidden="false" customHeight="true" outlineLevel="0" collapsed="false">
      <c r="A158" s="57" t="s">
        <v>30</v>
      </c>
      <c r="B158" s="204" t="s">
        <v>189</v>
      </c>
      <c r="C158" s="205" t="n">
        <f aca="false">(D165*100)</f>
        <v>9.25</v>
      </c>
      <c r="D158" s="205" t="n">
        <f aca="false">+(100-C158)/100</f>
        <v>0.9075</v>
      </c>
      <c r="E158" s="206" t="n">
        <f aca="false">TRUNC(E157/D158,2)</f>
        <v>0</v>
      </c>
    </row>
    <row r="159" customFormat="false" ht="15" hidden="false" customHeight="false" outlineLevel="0" collapsed="false">
      <c r="A159" s="57"/>
      <c r="B159" s="207" t="s">
        <v>190</v>
      </c>
      <c r="C159" s="208"/>
      <c r="D159" s="209" t="n">
        <f aca="false">IF(D9='Parâmetros Internos'!G2,0.0065,0.0165)</f>
        <v>0.0165</v>
      </c>
      <c r="E159" s="63" t="n">
        <f aca="false">TRUNC(+E158*D159,2)</f>
        <v>0</v>
      </c>
    </row>
    <row r="160" customFormat="false" ht="15" hidden="false" customHeight="false" outlineLevel="0" collapsed="false">
      <c r="A160" s="57"/>
      <c r="B160" s="207" t="s">
        <v>191</v>
      </c>
      <c r="C160" s="208"/>
      <c r="D160" s="209" t="n">
        <f aca="false">IF(D9='Parâmetros Internos'!G2,0.03,0.076)</f>
        <v>0.076</v>
      </c>
      <c r="E160" s="63" t="n">
        <f aca="false">TRUNC(+E158*D160,2)</f>
        <v>0</v>
      </c>
    </row>
    <row r="161" customFormat="false" ht="15" hidden="false" customHeight="false" outlineLevel="0" collapsed="false">
      <c r="A161" s="57"/>
      <c r="B161" s="210" t="s">
        <v>192</v>
      </c>
      <c r="C161" s="208"/>
      <c r="D161" s="211" t="n">
        <f aca="false">IF(E179&lt;D56, 0, E179)</f>
        <v>0</v>
      </c>
      <c r="E161" s="63" t="n">
        <f aca="false">TRUNC(+E158*D161,2)</f>
        <v>0</v>
      </c>
    </row>
    <row r="162" customFormat="false" ht="15" hidden="false" customHeight="false" outlineLevel="0" collapsed="false">
      <c r="A162" s="57"/>
      <c r="B162" s="212" t="s">
        <v>193</v>
      </c>
      <c r="C162" s="213"/>
      <c r="D162" s="211" t="n">
        <f aca="false">E180</f>
        <v>0</v>
      </c>
      <c r="E162" s="63" t="n">
        <f aca="false">TRUNC(+E158*D162,2)</f>
        <v>0</v>
      </c>
    </row>
    <row r="163" customFormat="false" ht="15" hidden="false" customHeight="false" outlineLevel="0" collapsed="false">
      <c r="A163" s="57"/>
      <c r="B163" s="214" t="s">
        <v>194</v>
      </c>
      <c r="C163" s="215"/>
      <c r="D163" s="216" t="n">
        <f aca="false">E181</f>
        <v>0</v>
      </c>
      <c r="E163" s="68" t="n">
        <f aca="false">TRUNC(+E158*D163,2)</f>
        <v>0</v>
      </c>
    </row>
    <row r="164" customFormat="false" ht="15" hidden="false" customHeight="false" outlineLevel="0" collapsed="false">
      <c r="A164" s="57"/>
      <c r="B164" s="217" t="s">
        <v>120</v>
      </c>
      <c r="C164" s="215"/>
      <c r="D164" s="216" t="n">
        <f aca="false">E182</f>
        <v>0</v>
      </c>
      <c r="E164" s="68" t="n">
        <f aca="false">TRUNC(+E158*D164,2)</f>
        <v>0</v>
      </c>
    </row>
    <row r="165" customFormat="false" ht="15" hidden="false" customHeight="false" outlineLevel="0" collapsed="false">
      <c r="A165" s="57"/>
      <c r="B165" s="218" t="s">
        <v>195</v>
      </c>
      <c r="C165" s="218"/>
      <c r="D165" s="211" t="n">
        <f aca="false">SUM(D159:D163)</f>
        <v>0.0925</v>
      </c>
      <c r="E165" s="63" t="n">
        <f aca="false">SUM(E159:E163)</f>
        <v>0</v>
      </c>
    </row>
    <row r="166" customFormat="false" ht="15" hidden="false" customHeight="true" outlineLevel="0" collapsed="false">
      <c r="A166" s="219" t="s">
        <v>196</v>
      </c>
      <c r="B166" s="219"/>
      <c r="C166" s="219"/>
      <c r="D166" s="219"/>
      <c r="E166" s="220" t="n">
        <f aca="false">E155+E156+E165</f>
        <v>0</v>
      </c>
    </row>
    <row r="167" customFormat="false" ht="15" hidden="false" customHeight="true" outlineLevel="0" collapsed="false">
      <c r="A167" s="141" t="s">
        <v>197</v>
      </c>
      <c r="B167" s="141"/>
      <c r="C167" s="141"/>
      <c r="D167" s="141"/>
      <c r="E167" s="102" t="n">
        <f aca="false">SUM(E166:E166)</f>
        <v>0</v>
      </c>
    </row>
    <row r="168" customFormat="false" ht="15.75" hidden="false" customHeight="false" outlineLevel="0" collapsed="false">
      <c r="A168" s="221"/>
      <c r="B168" s="222"/>
      <c r="C168" s="222"/>
      <c r="D168" s="222"/>
      <c r="E168" s="223"/>
    </row>
    <row r="169" customFormat="false" ht="15" hidden="false" customHeight="true" outlineLevel="0" collapsed="false">
      <c r="A169" s="113" t="s">
        <v>198</v>
      </c>
      <c r="B169" s="113"/>
      <c r="C169" s="113"/>
      <c r="D169" s="113"/>
      <c r="E169" s="113"/>
    </row>
    <row r="170" customFormat="false" ht="15" hidden="false" customHeight="true" outlineLevel="0" collapsed="false">
      <c r="A170" s="147" t="s">
        <v>199</v>
      </c>
      <c r="B170" s="147"/>
      <c r="C170" s="147"/>
      <c r="D170" s="147"/>
      <c r="E170" s="147"/>
    </row>
    <row r="171" customFormat="false" ht="15" hidden="false" customHeight="true" outlineLevel="0" collapsed="false">
      <c r="A171" s="224" t="s">
        <v>200</v>
      </c>
      <c r="B171" s="224"/>
      <c r="C171" s="224"/>
      <c r="D171" s="224"/>
      <c r="E171" s="224"/>
    </row>
    <row r="172" customFormat="false" ht="93.75" hidden="false" customHeight="true" outlineLevel="0" collapsed="false">
      <c r="A172" s="225" t="s">
        <v>201</v>
      </c>
      <c r="B172" s="225"/>
      <c r="C172" s="225"/>
      <c r="D172" s="225"/>
      <c r="E172" s="225"/>
    </row>
    <row r="173" customFormat="false" ht="11.25" hidden="false" customHeight="true" outlineLevel="0" collapsed="false">
      <c r="A173" s="134"/>
      <c r="B173" s="134"/>
      <c r="C173" s="134"/>
      <c r="D173" s="134"/>
      <c r="E173" s="134"/>
    </row>
    <row r="174" customFormat="false" ht="15.75" hidden="false" customHeight="true" outlineLevel="0" collapsed="false">
      <c r="A174" s="129" t="s">
        <v>202</v>
      </c>
      <c r="B174" s="129"/>
      <c r="C174" s="129"/>
      <c r="D174" s="129"/>
      <c r="E174" s="129"/>
    </row>
    <row r="175" s="228" customFormat="true" ht="15" hidden="false" customHeight="true" outlineLevel="0" collapsed="false">
      <c r="A175" s="226" t="s">
        <v>203</v>
      </c>
      <c r="B175" s="226"/>
      <c r="C175" s="226"/>
      <c r="D175" s="226"/>
      <c r="E175" s="227" t="n">
        <v>0</v>
      </c>
    </row>
    <row r="176" customFormat="false" ht="15" hidden="false" customHeight="true" outlineLevel="0" collapsed="false">
      <c r="A176" s="130" t="s">
        <v>204</v>
      </c>
      <c r="B176" s="130"/>
      <c r="C176" s="130"/>
      <c r="D176" s="130"/>
      <c r="E176" s="227" t="n">
        <v>0</v>
      </c>
    </row>
    <row r="177" customFormat="false" ht="15" hidden="false" customHeight="true" outlineLevel="0" collapsed="false">
      <c r="A177" s="130" t="s">
        <v>205</v>
      </c>
      <c r="B177" s="130"/>
      <c r="C177" s="130"/>
      <c r="D177" s="130"/>
      <c r="E177" s="209" t="n">
        <f aca="false">IF(D9='Parâmetros Internos'!G2,0.0065,0.0165)</f>
        <v>0.0165</v>
      </c>
    </row>
    <row r="178" customFormat="false" ht="15" hidden="false" customHeight="true" outlineLevel="0" collapsed="false">
      <c r="A178" s="130" t="s">
        <v>206</v>
      </c>
      <c r="B178" s="130"/>
      <c r="C178" s="130"/>
      <c r="D178" s="130"/>
      <c r="E178" s="209" t="n">
        <f aca="false">IF(D9='Parâmetros Internos'!G2,0.03,0.076)</f>
        <v>0.076</v>
      </c>
    </row>
    <row r="179" customFormat="false" ht="15" hidden="false" customHeight="true" outlineLevel="0" collapsed="false">
      <c r="A179" s="130" t="s">
        <v>207</v>
      </c>
      <c r="B179" s="130"/>
      <c r="C179" s="130"/>
      <c r="D179" s="130"/>
      <c r="E179" s="227" t="n">
        <v>0</v>
      </c>
    </row>
    <row r="180" customFormat="false" ht="15" hidden="false" customHeight="true" outlineLevel="0" collapsed="false">
      <c r="A180" s="229" t="s">
        <v>208</v>
      </c>
      <c r="B180" s="229"/>
      <c r="C180" s="230"/>
      <c r="D180" s="230"/>
      <c r="E180" s="227" t="n">
        <v>0</v>
      </c>
    </row>
    <row r="181" customFormat="false" ht="15" hidden="false" customHeight="true" outlineLevel="0" collapsed="false">
      <c r="A181" s="130" t="s">
        <v>209</v>
      </c>
      <c r="B181" s="130"/>
      <c r="C181" s="130"/>
      <c r="D181" s="130"/>
      <c r="E181" s="227" t="n">
        <v>0</v>
      </c>
    </row>
    <row r="182" customFormat="false" ht="15" hidden="false" customHeight="true" outlineLevel="0" collapsed="false">
      <c r="A182" s="157" t="s">
        <v>210</v>
      </c>
      <c r="B182" s="157"/>
      <c r="C182" s="231"/>
      <c r="D182" s="231"/>
      <c r="E182" s="227" t="n">
        <v>0</v>
      </c>
    </row>
    <row r="183" customFormat="false" ht="12" hidden="false" customHeight="true" outlineLevel="0" collapsed="false">
      <c r="A183" s="134"/>
      <c r="B183" s="134"/>
      <c r="C183" s="134"/>
      <c r="D183" s="134"/>
      <c r="E183" s="232"/>
    </row>
    <row r="184" customFormat="false" ht="15" hidden="false" customHeight="true" outlineLevel="0" collapsed="false">
      <c r="A184" s="146" t="s">
        <v>211</v>
      </c>
      <c r="B184" s="146"/>
      <c r="C184" s="146"/>
      <c r="D184" s="146"/>
      <c r="E184" s="146"/>
    </row>
    <row r="185" customFormat="false" ht="15" hidden="false" customHeight="true" outlineLevel="0" collapsed="false">
      <c r="A185" s="57" t="s">
        <v>212</v>
      </c>
      <c r="B185" s="57"/>
      <c r="C185" s="57"/>
      <c r="D185" s="57"/>
      <c r="E185" s="59" t="s">
        <v>61</v>
      </c>
    </row>
    <row r="186" customFormat="false" ht="15" hidden="false" customHeight="true" outlineLevel="0" collapsed="false">
      <c r="A186" s="57" t="s">
        <v>26</v>
      </c>
      <c r="B186" s="160" t="s">
        <v>213</v>
      </c>
      <c r="C186" s="160"/>
      <c r="D186" s="160"/>
      <c r="E186" s="63" t="n">
        <f aca="false">E35</f>
        <v>0</v>
      </c>
    </row>
    <row r="187" customFormat="false" ht="15" hidden="false" customHeight="true" outlineLevel="0" collapsed="false">
      <c r="A187" s="57" t="s">
        <v>28</v>
      </c>
      <c r="B187" s="160" t="s">
        <v>214</v>
      </c>
      <c r="C187" s="160"/>
      <c r="D187" s="160"/>
      <c r="E187" s="63" t="n">
        <f aca="false">+E97</f>
        <v>0</v>
      </c>
    </row>
    <row r="188" customFormat="false" ht="15" hidden="false" customHeight="true" outlineLevel="0" collapsed="false">
      <c r="A188" s="57" t="s">
        <v>30</v>
      </c>
      <c r="B188" s="160" t="s">
        <v>215</v>
      </c>
      <c r="C188" s="160"/>
      <c r="D188" s="160"/>
      <c r="E188" s="63" t="n">
        <f aca="false">+E107</f>
        <v>0</v>
      </c>
    </row>
    <row r="189" customFormat="false" ht="15" hidden="false" customHeight="true" outlineLevel="0" collapsed="false">
      <c r="A189" s="57" t="s">
        <v>32</v>
      </c>
      <c r="B189" s="160" t="s">
        <v>216</v>
      </c>
      <c r="C189" s="160"/>
      <c r="D189" s="160"/>
      <c r="E189" s="63" t="n">
        <f aca="false">+E133</f>
        <v>0</v>
      </c>
    </row>
    <row r="190" customFormat="false" ht="15" hidden="false" customHeight="true" outlineLevel="0" collapsed="false">
      <c r="A190" s="57" t="s">
        <v>34</v>
      </c>
      <c r="B190" s="160" t="s">
        <v>217</v>
      </c>
      <c r="C190" s="160"/>
      <c r="D190" s="160"/>
      <c r="E190" s="63" t="n">
        <f aca="false">+E144</f>
        <v>0</v>
      </c>
    </row>
    <row r="191" customFormat="false" ht="15.75" hidden="false" customHeight="true" outlineLevel="0" collapsed="false">
      <c r="A191" s="233" t="s">
        <v>36</v>
      </c>
      <c r="B191" s="234" t="s">
        <v>218</v>
      </c>
      <c r="C191" s="234"/>
      <c r="D191" s="234"/>
      <c r="E191" s="68" t="n">
        <f aca="false">E167</f>
        <v>0</v>
      </c>
    </row>
    <row r="192" customFormat="false" ht="15.75" hidden="false" customHeight="true" outlineLevel="0" collapsed="false">
      <c r="A192" s="235" t="s">
        <v>219</v>
      </c>
      <c r="B192" s="235"/>
      <c r="C192" s="235"/>
      <c r="D192" s="235"/>
      <c r="E192" s="236" t="n">
        <f aca="false">(SUM(E186:E191))</f>
        <v>0</v>
      </c>
    </row>
    <row r="193" customFormat="false" ht="15.75" hidden="false" customHeight="true" outlineLevel="0" collapsed="false">
      <c r="A193" s="235" t="s">
        <v>220</v>
      </c>
      <c r="B193" s="235"/>
      <c r="C193" s="235"/>
      <c r="D193" s="235"/>
      <c r="E193" s="236" t="n">
        <f aca="false">(E192*D18)</f>
        <v>0</v>
      </c>
    </row>
    <row r="194" customFormat="false" ht="15.75" hidden="false" customHeight="true" outlineLevel="0" collapsed="false">
      <c r="A194" s="235" t="s">
        <v>221</v>
      </c>
      <c r="B194" s="235"/>
      <c r="C194" s="235"/>
      <c r="D194" s="235"/>
      <c r="E194" s="236" t="n">
        <f aca="false">(E193*12)</f>
        <v>0</v>
      </c>
    </row>
  </sheetData>
  <sheetProtection sheet="true" password="e312" objects="true" scenarios="true" selectLockedCells="true"/>
  <mergeCells count="156">
    <mergeCell ref="A1:E2"/>
    <mergeCell ref="A4:E4"/>
    <mergeCell ref="B5:E5"/>
    <mergeCell ref="B6:E6"/>
    <mergeCell ref="B7:C7"/>
    <mergeCell ref="D7:E7"/>
    <mergeCell ref="B8:C8"/>
    <mergeCell ref="D8:E8"/>
    <mergeCell ref="B9:C9"/>
    <mergeCell ref="D9:E9"/>
    <mergeCell ref="B10:E10"/>
    <mergeCell ref="A11:E11"/>
    <mergeCell ref="C12:E12"/>
    <mergeCell ref="C13:E13"/>
    <mergeCell ref="C14:E14"/>
    <mergeCell ref="C15:E15"/>
    <mergeCell ref="A16:E16"/>
    <mergeCell ref="A17:B17"/>
    <mergeCell ref="D17:E17"/>
    <mergeCell ref="A18:B18"/>
    <mergeCell ref="D18:E18"/>
    <mergeCell ref="A19:E19"/>
    <mergeCell ref="A20:E20"/>
    <mergeCell ref="A21:E21"/>
    <mergeCell ref="B22:D22"/>
    <mergeCell ref="B23:D23"/>
    <mergeCell ref="B24:D24"/>
    <mergeCell ref="B25:D25"/>
    <mergeCell ref="A27:E27"/>
    <mergeCell ref="B28:D28"/>
    <mergeCell ref="B29:D29"/>
    <mergeCell ref="B30:D30"/>
    <mergeCell ref="B31:D31"/>
    <mergeCell ref="B32:D32"/>
    <mergeCell ref="B33:D33"/>
    <mergeCell ref="A34:D34"/>
    <mergeCell ref="A35:D35"/>
    <mergeCell ref="A36:E36"/>
    <mergeCell ref="A37:D37"/>
    <mergeCell ref="C38:D38"/>
    <mergeCell ref="C39:D39"/>
    <mergeCell ref="C40:D40"/>
    <mergeCell ref="C41:D41"/>
    <mergeCell ref="A43:E43"/>
    <mergeCell ref="B44:E44"/>
    <mergeCell ref="B45:C45"/>
    <mergeCell ref="A48:D48"/>
    <mergeCell ref="A49:E49"/>
    <mergeCell ref="A50:C52"/>
    <mergeCell ref="A54:E54"/>
    <mergeCell ref="B55:C55"/>
    <mergeCell ref="B56:C56"/>
    <mergeCell ref="B57:C57"/>
    <mergeCell ref="B58:C58"/>
    <mergeCell ref="B59:C59"/>
    <mergeCell ref="B60:C60"/>
    <mergeCell ref="B61:C61"/>
    <mergeCell ref="B62:C62"/>
    <mergeCell ref="B63:C63"/>
    <mergeCell ref="A64:C64"/>
    <mergeCell ref="A66:E66"/>
    <mergeCell ref="A68:E68"/>
    <mergeCell ref="A69:D69"/>
    <mergeCell ref="A70:D70"/>
    <mergeCell ref="B72:E72"/>
    <mergeCell ref="B73:D73"/>
    <mergeCell ref="B74:D74"/>
    <mergeCell ref="B75:D75"/>
    <mergeCell ref="B76:D76"/>
    <mergeCell ref="B77:D77"/>
    <mergeCell ref="B78:D78"/>
    <mergeCell ref="B79:D79"/>
    <mergeCell ref="B80:D80"/>
    <mergeCell ref="A81:D81"/>
    <mergeCell ref="A83:E83"/>
    <mergeCell ref="A84:E84"/>
    <mergeCell ref="A85:D85"/>
    <mergeCell ref="A86:D86"/>
    <mergeCell ref="A88:E88"/>
    <mergeCell ref="A89:D89"/>
    <mergeCell ref="A90:D90"/>
    <mergeCell ref="A91:E91"/>
    <mergeCell ref="A92:E92"/>
    <mergeCell ref="B93:D93"/>
    <mergeCell ref="B94:D94"/>
    <mergeCell ref="B95:D95"/>
    <mergeCell ref="B96:D96"/>
    <mergeCell ref="A97:D97"/>
    <mergeCell ref="A98:E98"/>
    <mergeCell ref="A99:E99"/>
    <mergeCell ref="B100:D100"/>
    <mergeCell ref="B101:C101"/>
    <mergeCell ref="B102:C102"/>
    <mergeCell ref="B103:C103"/>
    <mergeCell ref="B104:C104"/>
    <mergeCell ref="B105:C105"/>
    <mergeCell ref="B106:C106"/>
    <mergeCell ref="A107:D107"/>
    <mergeCell ref="A109:E109"/>
    <mergeCell ref="A110:E110"/>
    <mergeCell ref="A111:E111"/>
    <mergeCell ref="A112:E112"/>
    <mergeCell ref="A113:E113"/>
    <mergeCell ref="A114:E114"/>
    <mergeCell ref="A116:D116"/>
    <mergeCell ref="B117:D117"/>
    <mergeCell ref="B118:D118"/>
    <mergeCell ref="A120:C123"/>
    <mergeCell ref="A125:E125"/>
    <mergeCell ref="B132:C132"/>
    <mergeCell ref="A133:D133"/>
    <mergeCell ref="A135:D135"/>
    <mergeCell ref="B136:D136"/>
    <mergeCell ref="B137:D137"/>
    <mergeCell ref="B138:D138"/>
    <mergeCell ref="B139:D139"/>
    <mergeCell ref="B140:D140"/>
    <mergeCell ref="B141:D141"/>
    <mergeCell ref="B142:D142"/>
    <mergeCell ref="B143:D143"/>
    <mergeCell ref="A144:D144"/>
    <mergeCell ref="A146:C151"/>
    <mergeCell ref="A153:D153"/>
    <mergeCell ref="B154:D154"/>
    <mergeCell ref="C155:D155"/>
    <mergeCell ref="C156:D156"/>
    <mergeCell ref="A157:D157"/>
    <mergeCell ref="A158:A165"/>
    <mergeCell ref="A166:D166"/>
    <mergeCell ref="A167:D167"/>
    <mergeCell ref="A169:E169"/>
    <mergeCell ref="A170:E170"/>
    <mergeCell ref="A171:E171"/>
    <mergeCell ref="A172:E172"/>
    <mergeCell ref="A174:E174"/>
    <mergeCell ref="A175:D175"/>
    <mergeCell ref="A176:D176"/>
    <mergeCell ref="A177:D177"/>
    <mergeCell ref="A178:D178"/>
    <mergeCell ref="A179:D179"/>
    <mergeCell ref="A180:B180"/>
    <mergeCell ref="C180:D180"/>
    <mergeCell ref="A181:D181"/>
    <mergeCell ref="A182:B182"/>
    <mergeCell ref="C182:D182"/>
    <mergeCell ref="A184:E184"/>
    <mergeCell ref="A185:D185"/>
    <mergeCell ref="B186:D186"/>
    <mergeCell ref="B187:D187"/>
    <mergeCell ref="B188:D188"/>
    <mergeCell ref="B189:D189"/>
    <mergeCell ref="B190:D190"/>
    <mergeCell ref="B191:D191"/>
    <mergeCell ref="A192:D192"/>
    <mergeCell ref="A193:D193"/>
    <mergeCell ref="A194:D194"/>
  </mergeCells>
  <dataValidations count="8">
    <dataValidation allowBlank="true" operator="between" showDropDown="false" showErrorMessage="true" showInputMessage="true" sqref="E23" type="list">
      <formula1>jornada</formula1>
      <formula2>0</formula2>
    </dataValidation>
    <dataValidation allowBlank="true" operator="between" showDropDown="false" showErrorMessage="true" showInputMessage="true" sqref="E41" type="list">
      <formula1>Hora_Noturna_Excedente</formula1>
      <formula2>0</formula2>
    </dataValidation>
    <dataValidation allowBlank="true" operator="between" showDropDown="false" showErrorMessage="true" showInputMessage="true" sqref="E40" type="list">
      <formula1>Adicional_de_horas_extras</formula1>
      <formula2>0</formula2>
    </dataValidation>
    <dataValidation allowBlank="true" operator="between" showDropDown="false" showErrorMessage="true" showInputMessage="true" sqref="E39" type="list">
      <formula1>Insalubridade</formula1>
      <formula2>0</formula2>
    </dataValidation>
    <dataValidation allowBlank="true" operator="between" showDropDown="false" showErrorMessage="true" showInputMessage="true" sqref="E38" type="list">
      <formula1>Periculosidade</formula1>
      <formula2>0</formula2>
    </dataValidation>
    <dataValidation allowBlank="true" operator="between" showDropDown="false" showErrorMessage="true" showInputMessage="true" sqref="D7:E7" type="list">
      <formula1>'Parâmetros Internos'!$H$1:$H$3</formula1>
      <formula2>0</formula2>
    </dataValidation>
    <dataValidation allowBlank="true" operator="between" showDropDown="false" showErrorMessage="true" showInputMessage="true" sqref="D8:E8" type="list">
      <formula1>'Parâmetros Internos'!$I$1:$I$3</formula1>
      <formula2>0</formula2>
    </dataValidation>
    <dataValidation allowBlank="true" operator="between" showDropDown="false" showErrorMessage="true" showInputMessage="true" sqref="D9:E9" type="list">
      <formula1>'Parâmetros Internos'!$G$1:$G$3</formula1>
      <formula2>0</formula2>
    </dataValidation>
  </dataValidations>
  <hyperlinks>
    <hyperlink ref="B61" r:id="rId2" display="SEBRAE"/>
    <hyperlink ref="B128" location="Plan3!A1" display="Ausências legais"/>
  </hyperlinks>
  <printOptions headings="false" gridLines="false" gridLinesSet="true" horizontalCentered="false" verticalCentered="false"/>
  <pageMargins left="0.25" right="0.25" top="0.75" bottom="0.75" header="0.511805555555555"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E194"/>
  <sheetViews>
    <sheetView showFormulas="false" showGridLines="true" showRowColHeaders="true" showZeros="true" rightToLeft="false" tabSelected="false" showOutlineSymbols="true" defaultGridColor="true" view="pageBreakPreview" topLeftCell="A1" colorId="64" zoomScale="140" zoomScaleNormal="100" zoomScalePageLayoutView="140" workbookViewId="0">
      <selection pane="topLeft" activeCell="C14" activeCellId="0" sqref="C14"/>
    </sheetView>
  </sheetViews>
  <sheetFormatPr defaultColWidth="9.14453125" defaultRowHeight="14.25" zeroHeight="false" outlineLevelRow="0" outlineLevelCol="0"/>
  <cols>
    <col collapsed="false" customWidth="true" hidden="false" outlineLevel="0" max="1" min="1" style="14" width="4.14"/>
    <col collapsed="false" customWidth="true" hidden="false" outlineLevel="0" max="2" min="2" style="14" width="48.57"/>
    <col collapsed="false" customWidth="true" hidden="false" outlineLevel="0" max="3" min="3" style="14" width="26.42"/>
    <col collapsed="false" customWidth="true" hidden="false" outlineLevel="0" max="4" min="4" style="14" width="16"/>
    <col collapsed="false" customWidth="true" hidden="false" outlineLevel="0" max="5" min="5" style="14" width="14.28"/>
    <col collapsed="false" customWidth="false" hidden="false" outlineLevel="0" max="1024" min="6" style="14" width="9.14"/>
  </cols>
  <sheetData>
    <row r="1" customFormat="false" ht="14.25" hidden="false" customHeight="true" outlineLevel="0" collapsed="false">
      <c r="A1" s="15" t="s">
        <v>24</v>
      </c>
      <c r="B1" s="15"/>
      <c r="C1" s="15"/>
      <c r="D1" s="15"/>
      <c r="E1" s="15"/>
    </row>
    <row r="2" customFormat="false" ht="11.25" hidden="false" customHeight="true" outlineLevel="0" collapsed="false">
      <c r="A2" s="15"/>
      <c r="B2" s="15"/>
      <c r="C2" s="15"/>
      <c r="D2" s="15"/>
      <c r="E2" s="15"/>
    </row>
    <row r="3" customFormat="false" ht="16.5" hidden="false" customHeight="true" outlineLevel="0" collapsed="false">
      <c r="A3" s="16"/>
      <c r="B3" s="16"/>
      <c r="C3" s="16"/>
      <c r="D3" s="16"/>
      <c r="E3" s="16"/>
    </row>
    <row r="4" customFormat="false" ht="15" hidden="false" customHeight="false" outlineLevel="0" collapsed="false">
      <c r="A4" s="17" t="s">
        <v>25</v>
      </c>
      <c r="B4" s="17"/>
      <c r="C4" s="17"/>
      <c r="D4" s="17"/>
      <c r="E4" s="17"/>
    </row>
    <row r="5" customFormat="false" ht="15" hidden="false" customHeight="false" outlineLevel="0" collapsed="false">
      <c r="A5" s="18" t="s">
        <v>26</v>
      </c>
      <c r="B5" s="237" t="str">
        <f aca="false">OFICIAL!B5:E5</f>
        <v>Razão Social: </v>
      </c>
      <c r="C5" s="237"/>
      <c r="D5" s="237"/>
      <c r="E5" s="237"/>
    </row>
    <row r="6" customFormat="false" ht="15" hidden="false" customHeight="true" outlineLevel="0" collapsed="false">
      <c r="A6" s="20" t="s">
        <v>28</v>
      </c>
      <c r="B6" s="238" t="str">
        <f aca="false">OFICIAL!B6:E6</f>
        <v>CNPJ: </v>
      </c>
      <c r="C6" s="238"/>
      <c r="D6" s="238"/>
      <c r="E6" s="238"/>
    </row>
    <row r="7" customFormat="false" ht="15" hidden="false" customHeight="false" outlineLevel="0" collapsed="false">
      <c r="A7" s="20" t="s">
        <v>30</v>
      </c>
      <c r="B7" s="22" t="str">
        <f aca="false">OFICIAL!B7:E7</f>
        <v>Optante pelo Simples Nacional?</v>
      </c>
      <c r="C7" s="22"/>
      <c r="D7" s="239" t="str">
        <f aca="false">OFICIAL!D7:E7</f>
        <v>1 - NÃO</v>
      </c>
      <c r="E7" s="239"/>
    </row>
    <row r="8" customFormat="false" ht="15" hidden="false" customHeight="false" outlineLevel="0" collapsed="false">
      <c r="A8" s="20" t="s">
        <v>32</v>
      </c>
      <c r="B8" s="22" t="str">
        <f aca="false">OFICIAL!B8:E8</f>
        <v>Empresa Optante pela desoneração da Folha de Pagamento?</v>
      </c>
      <c r="C8" s="22"/>
      <c r="D8" s="239" t="str">
        <f aca="false">OFICIAL!D8:E8</f>
        <v>1 - NÃO</v>
      </c>
      <c r="E8" s="239"/>
    </row>
    <row r="9" customFormat="false" ht="15" hidden="false" customHeight="false" outlineLevel="0" collapsed="false">
      <c r="A9" s="20" t="s">
        <v>34</v>
      </c>
      <c r="B9" s="238" t="str">
        <f aca="false">OFICIAL!B9:E9</f>
        <v>Regime Tributário</v>
      </c>
      <c r="C9" s="238"/>
      <c r="D9" s="239" t="str">
        <f aca="false">OFICIAL!D9:E9</f>
        <v>1 - Lucro Real</v>
      </c>
      <c r="E9" s="239"/>
    </row>
    <row r="10" customFormat="false" ht="15.75" hidden="false" customHeight="false" outlineLevel="0" collapsed="false">
      <c r="A10" s="26" t="s">
        <v>36</v>
      </c>
      <c r="B10" s="237" t="str">
        <f aca="false">OFICIAL!B10:E10</f>
        <v>Outros: </v>
      </c>
      <c r="C10" s="237"/>
      <c r="D10" s="237"/>
      <c r="E10" s="237"/>
    </row>
    <row r="11" customFormat="false" ht="15" hidden="false" customHeight="false" outlineLevel="0" collapsed="false">
      <c r="A11" s="29" t="s">
        <v>38</v>
      </c>
      <c r="B11" s="29"/>
      <c r="C11" s="29"/>
      <c r="D11" s="29"/>
      <c r="E11" s="29"/>
    </row>
    <row r="12" customFormat="false" ht="15" hidden="false" customHeight="false" outlineLevel="0" collapsed="false">
      <c r="A12" s="30" t="s">
        <v>26</v>
      </c>
      <c r="B12" s="31" t="s">
        <v>39</v>
      </c>
      <c r="C12" s="240" t="n">
        <f aca="false">OFICIAL!C12:E12</f>
        <v>0</v>
      </c>
      <c r="D12" s="240"/>
      <c r="E12" s="240"/>
    </row>
    <row r="13" customFormat="false" ht="15" hidden="false" customHeight="true" outlineLevel="0" collapsed="false">
      <c r="A13" s="30" t="s">
        <v>28</v>
      </c>
      <c r="B13" s="31" t="s">
        <v>40</v>
      </c>
      <c r="C13" s="33" t="s">
        <v>41</v>
      </c>
      <c r="D13" s="33"/>
      <c r="E13" s="33"/>
    </row>
    <row r="14" customFormat="false" ht="15" hidden="false" customHeight="false" outlineLevel="0" collapsed="false">
      <c r="A14" s="30" t="s">
        <v>30</v>
      </c>
      <c r="B14" s="31" t="s">
        <v>42</v>
      </c>
      <c r="C14" s="34"/>
      <c r="D14" s="34"/>
      <c r="E14" s="34"/>
    </row>
    <row r="15" customFormat="false" ht="15.75" hidden="false" customHeight="true" outlineLevel="0" collapsed="false">
      <c r="A15" s="35" t="s">
        <v>32</v>
      </c>
      <c r="B15" s="36" t="s">
        <v>43</v>
      </c>
      <c r="C15" s="37" t="s">
        <v>44</v>
      </c>
      <c r="D15" s="37"/>
      <c r="E15" s="37"/>
    </row>
    <row r="16" customFormat="false" ht="15" hidden="false" customHeight="false" outlineLevel="0" collapsed="false">
      <c r="A16" s="29" t="s">
        <v>45</v>
      </c>
      <c r="B16" s="29"/>
      <c r="C16" s="29"/>
      <c r="D16" s="29"/>
      <c r="E16" s="29"/>
    </row>
    <row r="17" customFormat="false" ht="42.75" hidden="false" customHeight="true" outlineLevel="0" collapsed="false">
      <c r="A17" s="30" t="s">
        <v>46</v>
      </c>
      <c r="B17" s="30"/>
      <c r="C17" s="38" t="s">
        <v>47</v>
      </c>
      <c r="D17" s="39" t="s">
        <v>48</v>
      </c>
      <c r="E17" s="39"/>
    </row>
    <row r="18" customFormat="false" ht="15.75" hidden="false" customHeight="true" outlineLevel="0" collapsed="false">
      <c r="A18" s="40" t="s">
        <v>222</v>
      </c>
      <c r="B18" s="40"/>
      <c r="C18" s="41" t="s">
        <v>50</v>
      </c>
      <c r="D18" s="42" t="n">
        <v>2</v>
      </c>
      <c r="E18" s="42"/>
    </row>
    <row r="19" customFormat="false" ht="15.75" hidden="false" customHeight="false" outlineLevel="0" collapsed="false">
      <c r="A19" s="43" t="s">
        <v>51</v>
      </c>
      <c r="B19" s="43"/>
      <c r="C19" s="43"/>
      <c r="D19" s="43"/>
      <c r="E19" s="43"/>
    </row>
    <row r="20" customFormat="false" ht="15" hidden="false" customHeight="false" outlineLevel="0" collapsed="false">
      <c r="A20" s="44" t="s">
        <v>52</v>
      </c>
      <c r="B20" s="44"/>
      <c r="C20" s="44"/>
      <c r="D20" s="44"/>
      <c r="E20" s="44"/>
    </row>
    <row r="21" customFormat="false" ht="15" hidden="false" customHeight="true" outlineLevel="0" collapsed="false">
      <c r="A21" s="45" t="s">
        <v>53</v>
      </c>
      <c r="B21" s="45"/>
      <c r="C21" s="45"/>
      <c r="D21" s="45"/>
      <c r="E21" s="45"/>
    </row>
    <row r="22" customFormat="false" ht="15" hidden="false" customHeight="true" outlineLevel="0" collapsed="false">
      <c r="A22" s="30" t="n">
        <v>1</v>
      </c>
      <c r="B22" s="46" t="s">
        <v>54</v>
      </c>
      <c r="C22" s="46"/>
      <c r="D22" s="46"/>
      <c r="E22" s="47" t="s">
        <v>55</v>
      </c>
    </row>
    <row r="23" customFormat="false" ht="15" hidden="false" customHeight="true" outlineLevel="0" collapsed="false">
      <c r="A23" s="30" t="n">
        <v>2</v>
      </c>
      <c r="B23" s="46" t="s">
        <v>56</v>
      </c>
      <c r="C23" s="46"/>
      <c r="D23" s="46"/>
      <c r="E23" s="48" t="n">
        <v>40</v>
      </c>
    </row>
    <row r="24" customFormat="false" ht="15" hidden="false" customHeight="true" outlineLevel="0" collapsed="false">
      <c r="A24" s="30" t="n">
        <v>3</v>
      </c>
      <c r="B24" s="46" t="s">
        <v>57</v>
      </c>
      <c r="C24" s="46"/>
      <c r="D24" s="46"/>
      <c r="E24" s="49"/>
    </row>
    <row r="25" customFormat="false" ht="15.75" hidden="false" customHeight="false" outlineLevel="0" collapsed="false">
      <c r="A25" s="35" t="n">
        <v>4</v>
      </c>
      <c r="B25" s="50" t="s">
        <v>58</v>
      </c>
      <c r="C25" s="50"/>
      <c r="D25" s="50"/>
      <c r="E25" s="51"/>
    </row>
    <row r="26" s="55" customFormat="true" ht="15.75" hidden="false" customHeight="false" outlineLevel="0" collapsed="false">
      <c r="A26" s="52"/>
      <c r="B26" s="53"/>
      <c r="C26" s="53"/>
      <c r="D26" s="54"/>
      <c r="E26" s="54"/>
    </row>
    <row r="27" customFormat="false" ht="15" hidden="false" customHeight="false" outlineLevel="0" collapsed="false">
      <c r="A27" s="56" t="s">
        <v>59</v>
      </c>
      <c r="B27" s="56"/>
      <c r="C27" s="56"/>
      <c r="D27" s="56"/>
      <c r="E27" s="56"/>
    </row>
    <row r="28" customFormat="false" ht="15" hidden="false" customHeight="true" outlineLevel="0" collapsed="false">
      <c r="A28" s="57" t="n">
        <v>1</v>
      </c>
      <c r="B28" s="58" t="s">
        <v>60</v>
      </c>
      <c r="C28" s="58"/>
      <c r="D28" s="58"/>
      <c r="E28" s="59" t="s">
        <v>61</v>
      </c>
    </row>
    <row r="29" customFormat="false" ht="15" hidden="false" customHeight="false" outlineLevel="0" collapsed="false">
      <c r="A29" s="60" t="s">
        <v>26</v>
      </c>
      <c r="B29" s="61" t="s">
        <v>62</v>
      </c>
      <c r="C29" s="61"/>
      <c r="D29" s="61"/>
      <c r="E29" s="62" t="n">
        <v>0</v>
      </c>
    </row>
    <row r="30" customFormat="false" ht="15" hidden="false" customHeight="false" outlineLevel="0" collapsed="false">
      <c r="A30" s="60" t="s">
        <v>28</v>
      </c>
      <c r="B30" s="61" t="s">
        <v>63</v>
      </c>
      <c r="C30" s="61"/>
      <c r="D30" s="61"/>
      <c r="E30" s="63" t="n">
        <f aca="false">TRUNC($E$29*E38,2)</f>
        <v>0</v>
      </c>
    </row>
    <row r="31" customFormat="false" ht="15" hidden="false" customHeight="false" outlineLevel="0" collapsed="false">
      <c r="A31" s="60" t="s">
        <v>30</v>
      </c>
      <c r="B31" s="61" t="s">
        <v>64</v>
      </c>
      <c r="C31" s="61"/>
      <c r="D31" s="61"/>
      <c r="E31" s="63" t="n">
        <f aca="false">TRUNC('Parâmetros Internos'!F2*E39,2)</f>
        <v>0</v>
      </c>
    </row>
    <row r="32" customFormat="false" ht="15" hidden="false" customHeight="false" outlineLevel="0" collapsed="false">
      <c r="A32" s="60" t="s">
        <v>32</v>
      </c>
      <c r="B32" s="64" t="s">
        <v>65</v>
      </c>
      <c r="C32" s="64"/>
      <c r="D32" s="64"/>
      <c r="E32" s="63" t="n">
        <f aca="false">TRUNC((((60/52.5)*(7*4.345))*(((E29+E30)/220)*E40%)/2),2)*100</f>
        <v>0</v>
      </c>
    </row>
    <row r="33" customFormat="false" ht="15" hidden="false" customHeight="true" outlineLevel="0" collapsed="false">
      <c r="A33" s="60" t="s">
        <v>34</v>
      </c>
      <c r="B33" s="65" t="s">
        <v>66</v>
      </c>
      <c r="C33" s="65"/>
      <c r="D33" s="65"/>
      <c r="E33" s="63" t="n">
        <f aca="false">TRUNC(((1*(7*4.345))*(((E29+E30)/220))/2),2)*E41</f>
        <v>0</v>
      </c>
    </row>
    <row r="34" customFormat="false" ht="15" hidden="false" customHeight="false" outlineLevel="0" collapsed="false">
      <c r="A34" s="66" t="s">
        <v>67</v>
      </c>
      <c r="B34" s="66"/>
      <c r="C34" s="66"/>
      <c r="D34" s="66"/>
      <c r="E34" s="63" t="n">
        <f aca="false">SUM(E29:E33)</f>
        <v>0</v>
      </c>
    </row>
    <row r="35" customFormat="false" ht="15.75" hidden="false" customHeight="true" outlineLevel="0" collapsed="false">
      <c r="A35" s="67" t="s">
        <v>68</v>
      </c>
      <c r="B35" s="67"/>
      <c r="C35" s="67"/>
      <c r="D35" s="67"/>
      <c r="E35" s="68" t="n">
        <f aca="false">SUM(E34:E34)</f>
        <v>0</v>
      </c>
    </row>
    <row r="36" customFormat="false" ht="14.25" hidden="false" customHeight="true" outlineLevel="0" collapsed="false">
      <c r="A36" s="69"/>
      <c r="B36" s="69"/>
      <c r="C36" s="69"/>
      <c r="D36" s="69"/>
      <c r="E36" s="69"/>
    </row>
    <row r="37" customFormat="false" ht="15.75" hidden="false" customHeight="true" outlineLevel="0" collapsed="false">
      <c r="A37" s="70" t="s">
        <v>69</v>
      </c>
      <c r="B37" s="70"/>
      <c r="C37" s="70"/>
      <c r="D37" s="70"/>
      <c r="E37" s="71" t="s">
        <v>70</v>
      </c>
    </row>
    <row r="38" customFormat="false" ht="15" hidden="false" customHeight="true" outlineLevel="0" collapsed="false">
      <c r="A38" s="57" t="s">
        <v>71</v>
      </c>
      <c r="B38" s="72" t="s">
        <v>72</v>
      </c>
      <c r="C38" s="73" t="s">
        <v>73</v>
      </c>
      <c r="D38" s="73"/>
      <c r="E38" s="74" t="n">
        <v>0</v>
      </c>
    </row>
    <row r="39" customFormat="false" ht="28.5" hidden="false" customHeight="true" outlineLevel="0" collapsed="false">
      <c r="A39" s="57" t="s">
        <v>74</v>
      </c>
      <c r="B39" s="75" t="s">
        <v>75</v>
      </c>
      <c r="C39" s="76" t="s">
        <v>76</v>
      </c>
      <c r="D39" s="76"/>
      <c r="E39" s="74" t="n">
        <v>0</v>
      </c>
    </row>
    <row r="40" customFormat="false" ht="28.5" hidden="false" customHeight="true" outlineLevel="0" collapsed="false">
      <c r="A40" s="57" t="s">
        <v>77</v>
      </c>
      <c r="B40" s="75" t="s">
        <v>78</v>
      </c>
      <c r="C40" s="77" t="s">
        <v>79</v>
      </c>
      <c r="D40" s="77"/>
      <c r="E40" s="74" t="n">
        <v>0</v>
      </c>
    </row>
    <row r="41" customFormat="false" ht="15" hidden="false" customHeight="true" outlineLevel="0" collapsed="false">
      <c r="A41" s="78" t="s">
        <v>80</v>
      </c>
      <c r="B41" s="79" t="s">
        <v>81</v>
      </c>
      <c r="C41" s="80" t="s">
        <v>82</v>
      </c>
      <c r="D41" s="80"/>
      <c r="E41" s="81" t="n">
        <v>0</v>
      </c>
    </row>
    <row r="42" customFormat="false" ht="15" hidden="false" customHeight="true" outlineLevel="0" collapsed="false">
      <c r="A42" s="82"/>
      <c r="B42" s="83"/>
      <c r="C42" s="83"/>
      <c r="D42" s="83"/>
      <c r="E42" s="84"/>
    </row>
    <row r="43" s="86" customFormat="true" ht="15" hidden="false" customHeight="false" outlineLevel="0" collapsed="false">
      <c r="A43" s="85" t="s">
        <v>83</v>
      </c>
      <c r="B43" s="85"/>
      <c r="C43" s="85"/>
      <c r="D43" s="85"/>
      <c r="E43" s="85"/>
    </row>
    <row r="44" s="86" customFormat="true" ht="15" hidden="false" customHeight="false" outlineLevel="0" collapsed="false">
      <c r="A44" s="87"/>
      <c r="B44" s="88" t="s">
        <v>84</v>
      </c>
      <c r="C44" s="88"/>
      <c r="D44" s="88"/>
      <c r="E44" s="88"/>
    </row>
    <row r="45" s="86" customFormat="true" ht="15" hidden="false" customHeight="true" outlineLevel="0" collapsed="false">
      <c r="A45" s="89" t="s">
        <v>85</v>
      </c>
      <c r="B45" s="90" t="s">
        <v>86</v>
      </c>
      <c r="C45" s="90"/>
      <c r="D45" s="91" t="s">
        <v>87</v>
      </c>
      <c r="E45" s="92" t="s">
        <v>61</v>
      </c>
    </row>
    <row r="46" s="86" customFormat="true" ht="15" hidden="false" customHeight="false" outlineLevel="0" collapsed="false">
      <c r="A46" s="93" t="s">
        <v>26</v>
      </c>
      <c r="B46" s="94" t="s">
        <v>88</v>
      </c>
      <c r="C46" s="95"/>
      <c r="D46" s="96" t="n">
        <f aca="false">1/12</f>
        <v>0.0833333333333333</v>
      </c>
      <c r="E46" s="97" t="n">
        <f aca="false">TRUNC($E$35*D46,2)</f>
        <v>0</v>
      </c>
    </row>
    <row r="47" customFormat="false" ht="15" hidden="false" customHeight="false" outlineLevel="0" collapsed="false">
      <c r="A47" s="98" t="s">
        <v>28</v>
      </c>
      <c r="B47" s="99" t="s">
        <v>89</v>
      </c>
      <c r="C47" s="100"/>
      <c r="D47" s="96" t="n">
        <f aca="false">(((1+1/3)/12))</f>
        <v>0.111111111111111</v>
      </c>
      <c r="E47" s="63" t="n">
        <f aca="false">TRUNC($E$35*D47,2)</f>
        <v>0</v>
      </c>
    </row>
    <row r="48" customFormat="false" ht="15.75" hidden="false" customHeight="true" outlineLevel="0" collapsed="false">
      <c r="A48" s="101" t="s">
        <v>90</v>
      </c>
      <c r="B48" s="101"/>
      <c r="C48" s="101"/>
      <c r="D48" s="101"/>
      <c r="E48" s="102" t="n">
        <f aca="false">SUM(E46:E47)</f>
        <v>0</v>
      </c>
    </row>
    <row r="49" customFormat="false" ht="15.75" hidden="false" customHeight="false" outlineLevel="0" collapsed="false">
      <c r="A49" s="103"/>
      <c r="B49" s="103"/>
      <c r="C49" s="103"/>
      <c r="D49" s="103"/>
      <c r="E49" s="103"/>
    </row>
    <row r="50" customFormat="false" ht="15" hidden="false" customHeight="false" outlineLevel="0" collapsed="false">
      <c r="A50" s="104" t="s">
        <v>91</v>
      </c>
      <c r="B50" s="104"/>
      <c r="C50" s="104"/>
      <c r="D50" s="105" t="s">
        <v>92</v>
      </c>
      <c r="E50" s="106" t="n">
        <f aca="false">E35</f>
        <v>0</v>
      </c>
    </row>
    <row r="51" customFormat="false" ht="15" hidden="false" customHeight="false" outlineLevel="0" collapsed="false">
      <c r="A51" s="104"/>
      <c r="B51" s="104"/>
      <c r="C51" s="104"/>
      <c r="D51" s="58" t="s">
        <v>93</v>
      </c>
      <c r="E51" s="107" t="n">
        <f aca="false">E48</f>
        <v>0</v>
      </c>
    </row>
    <row r="52" customFormat="false" ht="15.75" hidden="false" customHeight="false" outlineLevel="0" collapsed="false">
      <c r="A52" s="104"/>
      <c r="B52" s="104"/>
      <c r="C52" s="104"/>
      <c r="D52" s="108" t="s">
        <v>67</v>
      </c>
      <c r="E52" s="109" t="n">
        <f aca="false">SUM(E50:E51)</f>
        <v>0</v>
      </c>
    </row>
    <row r="53" customFormat="false" ht="15.75" hidden="false" customHeight="false" outlineLevel="0" collapsed="false">
      <c r="A53" s="110"/>
      <c r="B53" s="52"/>
      <c r="C53" s="52"/>
      <c r="D53" s="111"/>
      <c r="E53" s="112"/>
    </row>
    <row r="54" customFormat="false" ht="31.5" hidden="false" customHeight="true" outlineLevel="0" collapsed="false">
      <c r="A54" s="113" t="s">
        <v>94</v>
      </c>
      <c r="B54" s="113"/>
      <c r="C54" s="113"/>
      <c r="D54" s="113"/>
      <c r="E54" s="113"/>
    </row>
    <row r="55" customFormat="false" ht="15" hidden="false" customHeight="true" outlineLevel="0" collapsed="false">
      <c r="A55" s="114" t="s">
        <v>95</v>
      </c>
      <c r="B55" s="105" t="s">
        <v>96</v>
      </c>
      <c r="C55" s="105"/>
      <c r="D55" s="115" t="s">
        <v>70</v>
      </c>
      <c r="E55" s="116" t="s">
        <v>61</v>
      </c>
    </row>
    <row r="56" customFormat="false" ht="15" hidden="false" customHeight="false" outlineLevel="0" collapsed="false">
      <c r="A56" s="57" t="s">
        <v>26</v>
      </c>
      <c r="B56" s="61" t="s">
        <v>97</v>
      </c>
      <c r="C56" s="61"/>
      <c r="D56" s="117" t="n">
        <f aca="false">IF(D8='Parâmetros Internos'!I2,0,0.2)</f>
        <v>0.2</v>
      </c>
      <c r="E56" s="63" t="n">
        <f aca="false">TRUNC($E$52*D56,2)</f>
        <v>0</v>
      </c>
    </row>
    <row r="57" customFormat="false" ht="15" hidden="false" customHeight="false" outlineLevel="0" collapsed="false">
      <c r="A57" s="57" t="s">
        <v>28</v>
      </c>
      <c r="B57" s="61" t="s">
        <v>98</v>
      </c>
      <c r="C57" s="61"/>
      <c r="D57" s="117" t="n">
        <v>0.025</v>
      </c>
      <c r="E57" s="63" t="n">
        <f aca="false">TRUNC($E$52*D57,2)</f>
        <v>0</v>
      </c>
    </row>
    <row r="58" customFormat="false" ht="30.75" hidden="false" customHeight="true" outlineLevel="0" collapsed="false">
      <c r="A58" s="57" t="s">
        <v>30</v>
      </c>
      <c r="B58" s="118" t="s">
        <v>99</v>
      </c>
      <c r="C58" s="118"/>
      <c r="D58" s="117" t="n">
        <f aca="false">E69*E70</f>
        <v>0.01</v>
      </c>
      <c r="E58" s="63" t="n">
        <f aca="false">TRUNC($E$52*D58,2)</f>
        <v>0</v>
      </c>
    </row>
    <row r="59" customFormat="false" ht="15" hidden="false" customHeight="false" outlineLevel="0" collapsed="false">
      <c r="A59" s="57" t="s">
        <v>32</v>
      </c>
      <c r="B59" s="61" t="s">
        <v>100</v>
      </c>
      <c r="C59" s="61"/>
      <c r="D59" s="117" t="n">
        <v>0.015</v>
      </c>
      <c r="E59" s="63" t="n">
        <f aca="false">TRUNC($E$52*D59,2)</f>
        <v>0</v>
      </c>
    </row>
    <row r="60" customFormat="false" ht="15" hidden="false" customHeight="false" outlineLevel="0" collapsed="false">
      <c r="A60" s="57" t="s">
        <v>34</v>
      </c>
      <c r="B60" s="61" t="s">
        <v>101</v>
      </c>
      <c r="C60" s="61"/>
      <c r="D60" s="117" t="n">
        <v>0.01</v>
      </c>
      <c r="E60" s="63" t="n">
        <f aca="false">TRUNC($E$52*D60,2)</f>
        <v>0</v>
      </c>
    </row>
    <row r="61" customFormat="false" ht="15" hidden="false" customHeight="false" outlineLevel="0" collapsed="false">
      <c r="A61" s="57" t="s">
        <v>36</v>
      </c>
      <c r="B61" s="119" t="s">
        <v>102</v>
      </c>
      <c r="C61" s="119"/>
      <c r="D61" s="117" t="n">
        <v>0.006</v>
      </c>
      <c r="E61" s="63" t="n">
        <f aca="false">TRUNC($E$52*D61,2)</f>
        <v>0</v>
      </c>
    </row>
    <row r="62" customFormat="false" ht="15" hidden="false" customHeight="false" outlineLevel="0" collapsed="false">
      <c r="A62" s="57" t="s">
        <v>103</v>
      </c>
      <c r="B62" s="61" t="s">
        <v>104</v>
      </c>
      <c r="C62" s="61"/>
      <c r="D62" s="117" t="n">
        <v>0.002</v>
      </c>
      <c r="E62" s="63" t="n">
        <f aca="false">TRUNC($E$52*D62,2)</f>
        <v>0</v>
      </c>
    </row>
    <row r="63" customFormat="false" ht="15" hidden="false" customHeight="false" outlineLevel="0" collapsed="false">
      <c r="A63" s="57" t="s">
        <v>105</v>
      </c>
      <c r="B63" s="61" t="s">
        <v>106</v>
      </c>
      <c r="C63" s="61"/>
      <c r="D63" s="117" t="n">
        <v>0.08</v>
      </c>
      <c r="E63" s="63" t="n">
        <f aca="false">TRUNC($E$52*D63,2)</f>
        <v>0</v>
      </c>
    </row>
    <row r="64" customFormat="false" ht="15.75" hidden="false" customHeight="true" outlineLevel="0" collapsed="false">
      <c r="A64" s="101" t="s">
        <v>107</v>
      </c>
      <c r="B64" s="101"/>
      <c r="C64" s="101"/>
      <c r="D64" s="120" t="n">
        <f aca="false">SUM(D56:D63)</f>
        <v>0.348</v>
      </c>
      <c r="E64" s="102" t="n">
        <f aca="false">SUM(E56:E63)</f>
        <v>0</v>
      </c>
    </row>
    <row r="65" customFormat="false" ht="15.75" hidden="false" customHeight="false" outlineLevel="0" collapsed="false">
      <c r="A65" s="121"/>
      <c r="B65" s="122"/>
      <c r="C65" s="122"/>
      <c r="D65" s="123"/>
      <c r="E65" s="124"/>
    </row>
    <row r="66" customFormat="false" ht="75" hidden="false" customHeight="true" outlineLevel="0" collapsed="false">
      <c r="A66" s="125" t="s">
        <v>108</v>
      </c>
      <c r="B66" s="125"/>
      <c r="C66" s="125"/>
      <c r="D66" s="125"/>
      <c r="E66" s="125"/>
    </row>
    <row r="67" customFormat="false" ht="14.25" hidden="false" customHeight="true" outlineLevel="0" collapsed="false">
      <c r="A67" s="126"/>
      <c r="B67" s="127"/>
      <c r="C67" s="127"/>
      <c r="D67" s="127"/>
      <c r="E67" s="128"/>
    </row>
    <row r="68" customFormat="false" ht="15.75" hidden="false" customHeight="true" outlineLevel="0" collapsed="false">
      <c r="A68" s="129" t="s">
        <v>109</v>
      </c>
      <c r="B68" s="129"/>
      <c r="C68" s="129"/>
      <c r="D68" s="129"/>
      <c r="E68" s="129"/>
    </row>
    <row r="69" customFormat="false" ht="15" hidden="false" customHeight="true" outlineLevel="0" collapsed="false">
      <c r="A69" s="130" t="s">
        <v>110</v>
      </c>
      <c r="B69" s="130"/>
      <c r="C69" s="130"/>
      <c r="D69" s="130"/>
      <c r="E69" s="131" t="n">
        <f aca="false">OFICIAL!E69:E69</f>
        <v>1</v>
      </c>
    </row>
    <row r="70" customFormat="false" ht="15" hidden="false" customHeight="true" outlineLevel="0" collapsed="false">
      <c r="A70" s="132" t="s">
        <v>111</v>
      </c>
      <c r="B70" s="132"/>
      <c r="C70" s="132"/>
      <c r="D70" s="132"/>
      <c r="E70" s="133" t="n">
        <f aca="false">OFICIAL!E70:E70</f>
        <v>0.01</v>
      </c>
    </row>
    <row r="71" customFormat="false" ht="15" hidden="false" customHeight="true" outlineLevel="0" collapsed="false">
      <c r="A71" s="134"/>
      <c r="B71" s="134"/>
      <c r="C71" s="134"/>
      <c r="D71" s="134"/>
      <c r="E71" s="135"/>
    </row>
    <row r="72" customFormat="false" ht="15" hidden="false" customHeight="false" outlineLevel="0" collapsed="false">
      <c r="A72" s="136"/>
      <c r="B72" s="137" t="s">
        <v>112</v>
      </c>
      <c r="C72" s="137"/>
      <c r="D72" s="137"/>
      <c r="E72" s="137"/>
    </row>
    <row r="73" customFormat="false" ht="15" hidden="false" customHeight="true" outlineLevel="0" collapsed="false">
      <c r="A73" s="57" t="s">
        <v>113</v>
      </c>
      <c r="B73" s="58" t="s">
        <v>114</v>
      </c>
      <c r="C73" s="58"/>
      <c r="D73" s="58"/>
      <c r="E73" s="59" t="s">
        <v>61</v>
      </c>
    </row>
    <row r="74" customFormat="false" ht="15" hidden="false" customHeight="true" outlineLevel="0" collapsed="false">
      <c r="A74" s="57" t="s">
        <v>26</v>
      </c>
      <c r="B74" s="138" t="s">
        <v>115</v>
      </c>
      <c r="C74" s="138"/>
      <c r="D74" s="138"/>
      <c r="E74" s="139" t="n">
        <f aca="false">IF((E89*E86)-(6%*E29)&lt;0,0,(E89*E86)-(6%*E29))</f>
        <v>0</v>
      </c>
    </row>
    <row r="75" customFormat="false" ht="15" hidden="false" customHeight="true" outlineLevel="0" collapsed="false">
      <c r="A75" s="57" t="s">
        <v>28</v>
      </c>
      <c r="B75" s="138" t="s">
        <v>116</v>
      </c>
      <c r="C75" s="138"/>
      <c r="D75" s="138"/>
      <c r="E75" s="139" t="n">
        <f aca="false">IF(E23=40,(E86*E90),((E86*E90)/(6)*(5)))</f>
        <v>0</v>
      </c>
    </row>
    <row r="76" customFormat="false" ht="15" hidden="false" customHeight="true" outlineLevel="0" collapsed="false">
      <c r="A76" s="57" t="s">
        <v>30</v>
      </c>
      <c r="B76" s="138" t="s">
        <v>117</v>
      </c>
      <c r="C76" s="138"/>
      <c r="D76" s="138"/>
      <c r="E76" s="140" t="n">
        <v>0</v>
      </c>
    </row>
    <row r="77" customFormat="false" ht="15" hidden="false" customHeight="true" outlineLevel="0" collapsed="false">
      <c r="A77" s="57" t="s">
        <v>32</v>
      </c>
      <c r="B77" s="138" t="s">
        <v>118</v>
      </c>
      <c r="C77" s="138"/>
      <c r="D77" s="138"/>
      <c r="E77" s="62" t="n">
        <v>0</v>
      </c>
    </row>
    <row r="78" customFormat="false" ht="15" hidden="false" customHeight="true" outlineLevel="0" collapsed="false">
      <c r="A78" s="57" t="s">
        <v>34</v>
      </c>
      <c r="B78" s="138" t="s">
        <v>119</v>
      </c>
      <c r="C78" s="138"/>
      <c r="D78" s="138"/>
      <c r="E78" s="140" t="n">
        <v>0</v>
      </c>
    </row>
    <row r="79" customFormat="false" ht="15" hidden="false" customHeight="true" outlineLevel="0" collapsed="false">
      <c r="A79" s="57" t="s">
        <v>36</v>
      </c>
      <c r="B79" s="138" t="s">
        <v>120</v>
      </c>
      <c r="C79" s="138"/>
      <c r="D79" s="138"/>
      <c r="E79" s="62" t="n">
        <v>0</v>
      </c>
    </row>
    <row r="80" customFormat="false" ht="15" hidden="false" customHeight="true" outlineLevel="0" collapsed="false">
      <c r="A80" s="57" t="s">
        <v>103</v>
      </c>
      <c r="B80" s="138" t="s">
        <v>120</v>
      </c>
      <c r="C80" s="138"/>
      <c r="D80" s="138"/>
      <c r="E80" s="62" t="n">
        <v>0</v>
      </c>
    </row>
    <row r="81" customFormat="false" ht="15.75" hidden="false" customHeight="false" outlineLevel="0" collapsed="false">
      <c r="A81" s="141" t="s">
        <v>121</v>
      </c>
      <c r="B81" s="141"/>
      <c r="C81" s="141"/>
      <c r="D81" s="141"/>
      <c r="E81" s="102" t="n">
        <f aca="false">SUM(E74:E80)</f>
        <v>0</v>
      </c>
    </row>
    <row r="82" customFormat="false" ht="15.75" hidden="false" customHeight="false" outlineLevel="0" collapsed="false">
      <c r="A82" s="142"/>
      <c r="B82" s="143"/>
      <c r="C82" s="143"/>
      <c r="D82" s="144"/>
      <c r="E82" s="145"/>
    </row>
    <row r="83" customFormat="false" ht="15" hidden="false" customHeight="true" outlineLevel="0" collapsed="false">
      <c r="A83" s="146" t="s">
        <v>122</v>
      </c>
      <c r="B83" s="146"/>
      <c r="C83" s="146"/>
      <c r="D83" s="146"/>
      <c r="E83" s="146"/>
    </row>
    <row r="84" customFormat="false" ht="30" hidden="false" customHeight="true" outlineLevel="0" collapsed="false">
      <c r="A84" s="147" t="str">
        <f aca="false">OFICIAL!A84:E84</f>
        <v>Para fins de contabilização de dias úteis para a presente contratação considerar-se-á o período indicado abaixo, independentemente da data da assinatura do contrato.</v>
      </c>
      <c r="B84" s="147"/>
      <c r="C84" s="147"/>
      <c r="D84" s="147"/>
      <c r="E84" s="147"/>
    </row>
    <row r="85" customFormat="false" ht="15" hidden="false" customHeight="false" outlineLevel="0" collapsed="false">
      <c r="A85" s="241" t="str">
        <f aca="false">OFICIAL!A85:D85</f>
        <v>Dias úteis 03/09/2019 a 02/09/2020</v>
      </c>
      <c r="B85" s="241"/>
      <c r="C85" s="241"/>
      <c r="D85" s="241"/>
      <c r="E85" s="242" t="n">
        <f aca="false">OFICIAL!E85</f>
        <v>249</v>
      </c>
    </row>
    <row r="86" customFormat="false" ht="15.75" hidden="false" customHeight="true" outlineLevel="0" collapsed="false">
      <c r="A86" s="150" t="s">
        <v>125</v>
      </c>
      <c r="B86" s="150"/>
      <c r="C86" s="150"/>
      <c r="D86" s="150"/>
      <c r="E86" s="151" t="n">
        <f aca="false">IF(E23=40,(E85/12/5*5),(E85/12/5*6))</f>
        <v>20.75</v>
      </c>
    </row>
    <row r="87" customFormat="false" ht="15.75" hidden="false" customHeight="true" outlineLevel="0" collapsed="false">
      <c r="A87" s="152"/>
      <c r="B87" s="152"/>
      <c r="C87" s="152"/>
      <c r="D87" s="152"/>
      <c r="E87" s="153"/>
    </row>
    <row r="88" customFormat="false" ht="15.75" hidden="false" customHeight="true" outlineLevel="0" collapsed="false">
      <c r="A88" s="154" t="s">
        <v>126</v>
      </c>
      <c r="B88" s="154"/>
      <c r="C88" s="154"/>
      <c r="D88" s="154"/>
      <c r="E88" s="154"/>
    </row>
    <row r="89" customFormat="false" ht="15" hidden="false" customHeight="true" outlineLevel="0" collapsed="false">
      <c r="A89" s="155" t="s">
        <v>127</v>
      </c>
      <c r="B89" s="155"/>
      <c r="C89" s="155"/>
      <c r="D89" s="155"/>
      <c r="E89" s="156" t="n">
        <v>0</v>
      </c>
    </row>
    <row r="90" customFormat="false" ht="15" hidden="false" customHeight="true" outlineLevel="0" collapsed="false">
      <c r="A90" s="157" t="s">
        <v>128</v>
      </c>
      <c r="B90" s="157"/>
      <c r="C90" s="157"/>
      <c r="D90" s="157"/>
      <c r="E90" s="158" t="n">
        <v>0</v>
      </c>
    </row>
    <row r="91" customFormat="false" ht="15" hidden="false" customHeight="true" outlineLevel="0" collapsed="false">
      <c r="A91" s="159"/>
      <c r="B91" s="159"/>
      <c r="C91" s="159"/>
      <c r="D91" s="159"/>
      <c r="E91" s="159"/>
    </row>
    <row r="92" customFormat="false" ht="15" hidden="false" customHeight="false" outlineLevel="0" collapsed="false">
      <c r="A92" s="56" t="s">
        <v>129</v>
      </c>
      <c r="B92" s="56"/>
      <c r="C92" s="56"/>
      <c r="D92" s="56"/>
      <c r="E92" s="56"/>
    </row>
    <row r="93" customFormat="false" ht="15" hidden="false" customHeight="true" outlineLevel="0" collapsed="false">
      <c r="A93" s="57" t="n">
        <v>2</v>
      </c>
      <c r="B93" s="160" t="s">
        <v>130</v>
      </c>
      <c r="C93" s="160"/>
      <c r="D93" s="160"/>
      <c r="E93" s="59" t="s">
        <v>61</v>
      </c>
    </row>
    <row r="94" customFormat="false" ht="15" hidden="false" customHeight="true" outlineLevel="0" collapsed="false">
      <c r="A94" s="57" t="s">
        <v>85</v>
      </c>
      <c r="B94" s="138" t="s">
        <v>86</v>
      </c>
      <c r="C94" s="138"/>
      <c r="D94" s="138"/>
      <c r="E94" s="63" t="n">
        <f aca="false">E48</f>
        <v>0</v>
      </c>
    </row>
    <row r="95" customFormat="false" ht="15" hidden="false" customHeight="true" outlineLevel="0" collapsed="false">
      <c r="A95" s="57" t="s">
        <v>95</v>
      </c>
      <c r="B95" s="138" t="s">
        <v>131</v>
      </c>
      <c r="C95" s="138"/>
      <c r="D95" s="138"/>
      <c r="E95" s="63" t="n">
        <f aca="false">E64</f>
        <v>0</v>
      </c>
    </row>
    <row r="96" customFormat="false" ht="15" hidden="false" customHeight="true" outlineLevel="0" collapsed="false">
      <c r="A96" s="57" t="s">
        <v>113</v>
      </c>
      <c r="B96" s="138" t="s">
        <v>114</v>
      </c>
      <c r="C96" s="138"/>
      <c r="D96" s="138"/>
      <c r="E96" s="63" t="n">
        <f aca="false">E81</f>
        <v>0</v>
      </c>
    </row>
    <row r="97" customFormat="false" ht="15.75" hidden="false" customHeight="true" outlineLevel="0" collapsed="false">
      <c r="A97" s="101" t="s">
        <v>67</v>
      </c>
      <c r="B97" s="101"/>
      <c r="C97" s="101"/>
      <c r="D97" s="101"/>
      <c r="E97" s="102" t="n">
        <f aca="false">SUM(E94:E96)</f>
        <v>0</v>
      </c>
    </row>
    <row r="98" customFormat="false" ht="15.75" hidden="false" customHeight="false" outlineLevel="0" collapsed="false">
      <c r="A98" s="161"/>
      <c r="B98" s="161"/>
      <c r="C98" s="161"/>
      <c r="D98" s="161"/>
      <c r="E98" s="161"/>
    </row>
    <row r="99" customFormat="false" ht="15" hidden="false" customHeight="false" outlineLevel="0" collapsed="false">
      <c r="A99" s="56" t="s">
        <v>132</v>
      </c>
      <c r="B99" s="56"/>
      <c r="C99" s="56"/>
      <c r="D99" s="56"/>
      <c r="E99" s="56"/>
    </row>
    <row r="100" customFormat="false" ht="15" hidden="false" customHeight="true" outlineLevel="0" collapsed="false">
      <c r="A100" s="57" t="n">
        <v>3</v>
      </c>
      <c r="B100" s="58" t="s">
        <v>133</v>
      </c>
      <c r="C100" s="58"/>
      <c r="D100" s="58"/>
      <c r="E100" s="59" t="s">
        <v>61</v>
      </c>
    </row>
    <row r="101" customFormat="false" ht="30" hidden="false" customHeight="true" outlineLevel="0" collapsed="false">
      <c r="A101" s="162" t="s">
        <v>26</v>
      </c>
      <c r="B101" s="138" t="s">
        <v>134</v>
      </c>
      <c r="C101" s="138"/>
      <c r="D101" s="163" t="n">
        <f aca="false">((1/12)*E117)</f>
        <v>0.000833333333333333</v>
      </c>
      <c r="E101" s="63" t="n">
        <f aca="false">TRUNC(+$E$35*D101,2)</f>
        <v>0</v>
      </c>
    </row>
    <row r="102" customFormat="false" ht="33" hidden="false" customHeight="true" outlineLevel="0" collapsed="false">
      <c r="A102" s="162" t="s">
        <v>28</v>
      </c>
      <c r="B102" s="138" t="s">
        <v>135</v>
      </c>
      <c r="C102" s="138"/>
      <c r="D102" s="163" t="n">
        <f aca="false">+D63</f>
        <v>0.08</v>
      </c>
      <c r="E102" s="63" t="n">
        <f aca="false">TRUNC(+E101*D102,2)</f>
        <v>0</v>
      </c>
    </row>
    <row r="103" customFormat="false" ht="30.75" hidden="false" customHeight="true" outlineLevel="0" collapsed="false">
      <c r="A103" s="162" t="s">
        <v>30</v>
      </c>
      <c r="B103" s="138" t="s">
        <v>136</v>
      </c>
      <c r="C103" s="138"/>
      <c r="D103" s="163" t="n">
        <f aca="false">(0.08*0.5*$E$117)</f>
        <v>0.0004</v>
      </c>
      <c r="E103" s="63" t="n">
        <f aca="false">ROUND(+$E$35*D103,2)</f>
        <v>0</v>
      </c>
    </row>
    <row r="104" customFormat="false" ht="29.25" hidden="false" customHeight="true" outlineLevel="0" collapsed="false">
      <c r="A104" s="162" t="s">
        <v>32</v>
      </c>
      <c r="B104" s="164" t="s">
        <v>137</v>
      </c>
      <c r="C104" s="164"/>
      <c r="D104" s="163" t="n">
        <f aca="false">((7/30)/12)*E118</f>
        <v>0.000194444444444444</v>
      </c>
      <c r="E104" s="63" t="n">
        <f aca="false">ROUND(+D104*$E$35,2)</f>
        <v>0</v>
      </c>
    </row>
    <row r="105" customFormat="false" ht="28.5" hidden="false" customHeight="true" outlineLevel="0" collapsed="false">
      <c r="A105" s="165" t="s">
        <v>34</v>
      </c>
      <c r="B105" s="138" t="s">
        <v>138</v>
      </c>
      <c r="C105" s="138"/>
      <c r="D105" s="166" t="n">
        <f aca="false">+D64</f>
        <v>0.348</v>
      </c>
      <c r="E105" s="63" t="n">
        <f aca="false">TRUNC(+E104*D105,2)</f>
        <v>0</v>
      </c>
    </row>
    <row r="106" customFormat="false" ht="36" hidden="false" customHeight="true" outlineLevel="0" collapsed="false">
      <c r="A106" s="162" t="s">
        <v>36</v>
      </c>
      <c r="B106" s="138" t="s">
        <v>139</v>
      </c>
      <c r="C106" s="138"/>
      <c r="D106" s="163" t="n">
        <f aca="false">(0.08*0.5)*$E$118</f>
        <v>0.0004</v>
      </c>
      <c r="E106" s="63" t="n">
        <f aca="false">TRUNC(+E35*D106,2)</f>
        <v>0</v>
      </c>
    </row>
    <row r="107" customFormat="false" ht="15" hidden="false" customHeight="true" outlineLevel="0" collapsed="false">
      <c r="A107" s="141" t="s">
        <v>140</v>
      </c>
      <c r="B107" s="141"/>
      <c r="C107" s="141"/>
      <c r="D107" s="141"/>
      <c r="E107" s="102" t="n">
        <f aca="false">SUM(E101:E106)</f>
        <v>0</v>
      </c>
    </row>
    <row r="108" customFormat="false" ht="15" hidden="false" customHeight="true" outlineLevel="0" collapsed="false">
      <c r="A108" s="143"/>
      <c r="B108" s="143"/>
      <c r="C108" s="143"/>
      <c r="D108" s="144"/>
      <c r="E108" s="167"/>
    </row>
    <row r="109" customFormat="false" ht="15" hidden="false" customHeight="true" outlineLevel="0" collapsed="false">
      <c r="A109" s="146" t="s">
        <v>141</v>
      </c>
      <c r="B109" s="146"/>
      <c r="C109" s="146"/>
      <c r="D109" s="146"/>
      <c r="E109" s="146"/>
    </row>
    <row r="110" customFormat="false" ht="73.5" hidden="false" customHeight="true" outlineLevel="0" collapsed="false">
      <c r="A110" s="147" t="s">
        <v>142</v>
      </c>
      <c r="B110" s="147"/>
      <c r="C110" s="147"/>
      <c r="D110" s="147"/>
      <c r="E110" s="147"/>
    </row>
    <row r="111" customFormat="false" ht="15" hidden="false" customHeight="true" outlineLevel="0" collapsed="false">
      <c r="A111" s="147" t="s">
        <v>143</v>
      </c>
      <c r="B111" s="147"/>
      <c r="C111" s="147"/>
      <c r="D111" s="147"/>
      <c r="E111" s="147"/>
    </row>
    <row r="112" customFormat="false" ht="62.25" hidden="false" customHeight="true" outlineLevel="0" collapsed="false">
      <c r="A112" s="147" t="s">
        <v>144</v>
      </c>
      <c r="B112" s="147"/>
      <c r="C112" s="147"/>
      <c r="D112" s="147"/>
      <c r="E112" s="147"/>
    </row>
    <row r="113" customFormat="false" ht="50.25" hidden="false" customHeight="true" outlineLevel="0" collapsed="false">
      <c r="A113" s="147" t="s">
        <v>145</v>
      </c>
      <c r="B113" s="147"/>
      <c r="C113" s="147"/>
      <c r="D113" s="147"/>
      <c r="E113" s="147"/>
    </row>
    <row r="114" customFormat="false" ht="90" hidden="false" customHeight="true" outlineLevel="0" collapsed="false">
      <c r="A114" s="132" t="s">
        <v>146</v>
      </c>
      <c r="B114" s="132"/>
      <c r="C114" s="132"/>
      <c r="D114" s="132"/>
      <c r="E114" s="132"/>
    </row>
    <row r="115" customFormat="false" ht="15" hidden="false" customHeight="false" outlineLevel="0" collapsed="false">
      <c r="A115" s="168"/>
      <c r="B115" s="134"/>
      <c r="C115" s="134"/>
      <c r="D115" s="134"/>
      <c r="E115" s="169"/>
    </row>
    <row r="116" customFormat="false" ht="15.75" hidden="false" customHeight="true" outlineLevel="0" collapsed="false">
      <c r="A116" s="70" t="s">
        <v>147</v>
      </c>
      <c r="B116" s="70"/>
      <c r="C116" s="70"/>
      <c r="D116" s="70"/>
      <c r="E116" s="170" t="s">
        <v>70</v>
      </c>
    </row>
    <row r="117" customFormat="false" ht="15" hidden="false" customHeight="true" outlineLevel="0" collapsed="false">
      <c r="A117" s="171" t="s">
        <v>148</v>
      </c>
      <c r="B117" s="172" t="s">
        <v>149</v>
      </c>
      <c r="C117" s="172"/>
      <c r="D117" s="172"/>
      <c r="E117" s="173" t="n">
        <v>0.01</v>
      </c>
    </row>
    <row r="118" customFormat="false" ht="15" hidden="false" customHeight="true" outlineLevel="0" collapsed="false">
      <c r="A118" s="174" t="s">
        <v>150</v>
      </c>
      <c r="B118" s="175" t="s">
        <v>151</v>
      </c>
      <c r="C118" s="175"/>
      <c r="D118" s="175"/>
      <c r="E118" s="176" t="n">
        <v>0.01</v>
      </c>
    </row>
    <row r="119" customFormat="false" ht="15.75" hidden="false" customHeight="false" outlineLevel="0" collapsed="false">
      <c r="A119" s="177"/>
      <c r="B119" s="177"/>
      <c r="C119" s="177"/>
      <c r="D119" s="177"/>
      <c r="E119" s="178"/>
    </row>
    <row r="120" customFormat="false" ht="15" hidden="false" customHeight="true" outlineLevel="0" collapsed="false">
      <c r="A120" s="179" t="s">
        <v>152</v>
      </c>
      <c r="B120" s="179"/>
      <c r="C120" s="179"/>
      <c r="D120" s="105" t="s">
        <v>92</v>
      </c>
      <c r="E120" s="180" t="n">
        <f aca="false">E35</f>
        <v>0</v>
      </c>
    </row>
    <row r="121" customFormat="false" ht="15" hidden="false" customHeight="false" outlineLevel="0" collapsed="false">
      <c r="A121" s="179"/>
      <c r="B121" s="179"/>
      <c r="C121" s="179"/>
      <c r="D121" s="58" t="s">
        <v>153</v>
      </c>
      <c r="E121" s="107" t="n">
        <f aca="false">E97</f>
        <v>0</v>
      </c>
    </row>
    <row r="122" customFormat="false" ht="15" hidden="false" customHeight="false" outlineLevel="0" collapsed="false">
      <c r="A122" s="179"/>
      <c r="B122" s="179"/>
      <c r="C122" s="179"/>
      <c r="D122" s="58" t="s">
        <v>154</v>
      </c>
      <c r="E122" s="107" t="n">
        <f aca="false">E107</f>
        <v>0</v>
      </c>
    </row>
    <row r="123" customFormat="false" ht="15.75" hidden="false" customHeight="false" outlineLevel="0" collapsed="false">
      <c r="A123" s="179"/>
      <c r="B123" s="179"/>
      <c r="C123" s="179"/>
      <c r="D123" s="181" t="s">
        <v>155</v>
      </c>
      <c r="E123" s="182" t="n">
        <f aca="false">SUM(E120:E122)</f>
        <v>0</v>
      </c>
    </row>
    <row r="124" customFormat="false" ht="14.25" hidden="false" customHeight="true" outlineLevel="0" collapsed="false">
      <c r="A124" s="183"/>
      <c r="B124" s="184"/>
      <c r="C124" s="184"/>
      <c r="D124" s="185"/>
      <c r="E124" s="180"/>
    </row>
    <row r="125" customFormat="false" ht="15" hidden="false" customHeight="false" outlineLevel="0" collapsed="false">
      <c r="A125" s="186" t="s">
        <v>156</v>
      </c>
      <c r="B125" s="186"/>
      <c r="C125" s="186"/>
      <c r="D125" s="186"/>
      <c r="E125" s="186"/>
    </row>
    <row r="126" customFormat="false" ht="15" hidden="false" customHeight="false" outlineLevel="0" collapsed="false">
      <c r="A126" s="57" t="n">
        <v>4</v>
      </c>
      <c r="B126" s="187" t="s">
        <v>157</v>
      </c>
      <c r="C126" s="187" t="s">
        <v>158</v>
      </c>
      <c r="D126" s="188" t="s">
        <v>159</v>
      </c>
      <c r="E126" s="59" t="s">
        <v>61</v>
      </c>
    </row>
    <row r="127" customFormat="false" ht="15" hidden="false" customHeight="false" outlineLevel="0" collapsed="false">
      <c r="A127" s="162" t="s">
        <v>26</v>
      </c>
      <c r="B127" s="72" t="s">
        <v>160</v>
      </c>
      <c r="C127" s="189" t="s">
        <v>161</v>
      </c>
      <c r="D127" s="117" t="n">
        <f aca="false">D47/12</f>
        <v>0.00925925925925926</v>
      </c>
      <c r="E127" s="63" t="n">
        <f aca="false">TRUNC(+D127*$E$123,2)</f>
        <v>0</v>
      </c>
    </row>
    <row r="128" customFormat="false" ht="29.25" hidden="false" customHeight="false" outlineLevel="0" collapsed="false">
      <c r="A128" s="162" t="s">
        <v>28</v>
      </c>
      <c r="B128" s="190" t="s">
        <v>162</v>
      </c>
      <c r="C128" s="189" t="s">
        <v>163</v>
      </c>
      <c r="D128" s="191" t="n">
        <v>2</v>
      </c>
      <c r="E128" s="63" t="n">
        <f aca="false">TRUNC(D128/30/12*E123)</f>
        <v>0</v>
      </c>
    </row>
    <row r="129" customFormat="false" ht="29.25" hidden="false" customHeight="false" outlineLevel="0" collapsed="false">
      <c r="A129" s="162" t="s">
        <v>30</v>
      </c>
      <c r="B129" s="72" t="s">
        <v>164</v>
      </c>
      <c r="C129" s="192" t="s">
        <v>165</v>
      </c>
      <c r="D129" s="193" t="n">
        <v>0.00037</v>
      </c>
      <c r="E129" s="63" t="n">
        <f aca="false">TRUNC(+D129*$E$123,2)</f>
        <v>0</v>
      </c>
    </row>
    <row r="130" customFormat="false" ht="29.25" hidden="false" customHeight="false" outlineLevel="0" collapsed="false">
      <c r="A130" s="162" t="s">
        <v>32</v>
      </c>
      <c r="B130" s="72" t="s">
        <v>166</v>
      </c>
      <c r="C130" s="192" t="s">
        <v>167</v>
      </c>
      <c r="D130" s="193" t="n">
        <v>0.000354</v>
      </c>
      <c r="E130" s="63" t="n">
        <f aca="false">TRUNC(+D130*$E$123,2)</f>
        <v>0</v>
      </c>
    </row>
    <row r="131" customFormat="false" ht="29.25" hidden="false" customHeight="false" outlineLevel="0" collapsed="false">
      <c r="A131" s="162" t="s">
        <v>34</v>
      </c>
      <c r="B131" s="72" t="s">
        <v>168</v>
      </c>
      <c r="C131" s="192" t="s">
        <v>169</v>
      </c>
      <c r="D131" s="193" t="n">
        <v>0.000263</v>
      </c>
      <c r="E131" s="63" t="n">
        <f aca="false">TRUNC(+D131*$E$123,2)</f>
        <v>0</v>
      </c>
    </row>
    <row r="132" customFormat="false" ht="15" hidden="false" customHeight="true" outlineLevel="0" collapsed="false">
      <c r="A132" s="162" t="s">
        <v>36</v>
      </c>
      <c r="B132" s="194" t="s">
        <v>170</v>
      </c>
      <c r="C132" s="194"/>
      <c r="D132" s="193" t="n">
        <v>0</v>
      </c>
      <c r="E132" s="63" t="n">
        <f aca="false">TRUNC(+D132*$E$123,2)</f>
        <v>0</v>
      </c>
    </row>
    <row r="133" customFormat="false" ht="15" hidden="false" customHeight="true" outlineLevel="0" collapsed="false">
      <c r="A133" s="141" t="s">
        <v>171</v>
      </c>
      <c r="B133" s="141"/>
      <c r="C133" s="141"/>
      <c r="D133" s="141"/>
      <c r="E133" s="102" t="n">
        <f aca="false">SUM(E127:E132)</f>
        <v>0</v>
      </c>
    </row>
    <row r="134" customFormat="false" ht="15" hidden="false" customHeight="true" outlineLevel="0" collapsed="false">
      <c r="A134" s="142"/>
      <c r="B134" s="143"/>
      <c r="C134" s="143"/>
      <c r="D134" s="144"/>
      <c r="E134" s="145"/>
    </row>
    <row r="135" customFormat="false" ht="15" hidden="false" customHeight="false" outlineLevel="0" collapsed="false">
      <c r="A135" s="195" t="s">
        <v>172</v>
      </c>
      <c r="B135" s="195"/>
      <c r="C135" s="195"/>
      <c r="D135" s="195"/>
      <c r="E135" s="106"/>
    </row>
    <row r="136" customFormat="false" ht="15" hidden="false" customHeight="true" outlineLevel="0" collapsed="false">
      <c r="A136" s="57" t="n">
        <v>5</v>
      </c>
      <c r="B136" s="58" t="s">
        <v>173</v>
      </c>
      <c r="C136" s="58"/>
      <c r="D136" s="58"/>
      <c r="E136" s="59" t="s">
        <v>61</v>
      </c>
    </row>
    <row r="137" customFormat="false" ht="15" hidden="false" customHeight="true" outlineLevel="0" collapsed="false">
      <c r="A137" s="162" t="s">
        <v>26</v>
      </c>
      <c r="B137" s="160" t="s">
        <v>174</v>
      </c>
      <c r="C137" s="160"/>
      <c r="D137" s="160"/>
      <c r="E137" s="62" t="n">
        <v>0</v>
      </c>
    </row>
    <row r="138" customFormat="false" ht="15" hidden="false" customHeight="true" outlineLevel="0" collapsed="false">
      <c r="A138" s="162" t="s">
        <v>28</v>
      </c>
      <c r="B138" s="160" t="s">
        <v>175</v>
      </c>
      <c r="C138" s="160"/>
      <c r="D138" s="160"/>
      <c r="E138" s="62" t="n">
        <v>0</v>
      </c>
    </row>
    <row r="139" customFormat="false" ht="15" hidden="false" customHeight="true" outlineLevel="0" collapsed="false">
      <c r="A139" s="162" t="s">
        <v>30</v>
      </c>
      <c r="B139" s="160" t="s">
        <v>176</v>
      </c>
      <c r="C139" s="160"/>
      <c r="D139" s="160"/>
      <c r="E139" s="62" t="n">
        <v>0</v>
      </c>
    </row>
    <row r="140" customFormat="false" ht="15" hidden="false" customHeight="true" outlineLevel="0" collapsed="false">
      <c r="A140" s="162" t="s">
        <v>32</v>
      </c>
      <c r="B140" s="160" t="s">
        <v>177</v>
      </c>
      <c r="C140" s="160"/>
      <c r="D140" s="160"/>
      <c r="E140" s="62" t="n">
        <v>0</v>
      </c>
    </row>
    <row r="141" customFormat="false" ht="15" hidden="false" customHeight="true" outlineLevel="0" collapsed="false">
      <c r="A141" s="162" t="s">
        <v>34</v>
      </c>
      <c r="B141" s="196" t="s">
        <v>170</v>
      </c>
      <c r="C141" s="196"/>
      <c r="D141" s="196"/>
      <c r="E141" s="62" t="n">
        <v>0</v>
      </c>
    </row>
    <row r="142" customFormat="false" ht="15" hidden="false" customHeight="true" outlineLevel="0" collapsed="false">
      <c r="A142" s="162" t="s">
        <v>36</v>
      </c>
      <c r="B142" s="196" t="s">
        <v>170</v>
      </c>
      <c r="C142" s="196"/>
      <c r="D142" s="196"/>
      <c r="E142" s="62" t="n">
        <v>0</v>
      </c>
    </row>
    <row r="143" customFormat="false" ht="15" hidden="false" customHeight="true" outlineLevel="0" collapsed="false">
      <c r="A143" s="162" t="s">
        <v>103</v>
      </c>
      <c r="B143" s="196" t="s">
        <v>170</v>
      </c>
      <c r="C143" s="196"/>
      <c r="D143" s="196"/>
      <c r="E143" s="62" t="n">
        <v>0</v>
      </c>
    </row>
    <row r="144" customFormat="false" ht="15.75" hidden="false" customHeight="true" outlineLevel="0" collapsed="false">
      <c r="A144" s="141" t="s">
        <v>178</v>
      </c>
      <c r="B144" s="141"/>
      <c r="C144" s="141"/>
      <c r="D144" s="141"/>
      <c r="E144" s="102" t="n">
        <f aca="false">SUM(E137:E143)</f>
        <v>0</v>
      </c>
    </row>
    <row r="145" customFormat="false" ht="15.75" hidden="false" customHeight="true" outlineLevel="0" collapsed="false">
      <c r="A145" s="143"/>
      <c r="B145" s="143"/>
      <c r="C145" s="143"/>
      <c r="D145" s="143"/>
      <c r="E145" s="178"/>
    </row>
    <row r="146" customFormat="false" ht="15" hidden="false" customHeight="true" outlineLevel="0" collapsed="false">
      <c r="A146" s="197" t="s">
        <v>179</v>
      </c>
      <c r="B146" s="197"/>
      <c r="C146" s="197"/>
      <c r="D146" s="105" t="s">
        <v>92</v>
      </c>
      <c r="E146" s="180" t="n">
        <f aca="false">E35</f>
        <v>0</v>
      </c>
    </row>
    <row r="147" customFormat="false" ht="15" hidden="false" customHeight="false" outlineLevel="0" collapsed="false">
      <c r="A147" s="197"/>
      <c r="B147" s="197"/>
      <c r="C147" s="197"/>
      <c r="D147" s="58" t="s">
        <v>153</v>
      </c>
      <c r="E147" s="107" t="n">
        <f aca="false">E97</f>
        <v>0</v>
      </c>
    </row>
    <row r="148" customFormat="false" ht="15" hidden="false" customHeight="false" outlineLevel="0" collapsed="false">
      <c r="A148" s="197"/>
      <c r="B148" s="197"/>
      <c r="C148" s="197"/>
      <c r="D148" s="58" t="s">
        <v>154</v>
      </c>
      <c r="E148" s="107" t="n">
        <f aca="false">E107</f>
        <v>0</v>
      </c>
    </row>
    <row r="149" customFormat="false" ht="15" hidden="false" customHeight="false" outlineLevel="0" collapsed="false">
      <c r="A149" s="197"/>
      <c r="B149" s="197"/>
      <c r="C149" s="197"/>
      <c r="D149" s="58" t="s">
        <v>180</v>
      </c>
      <c r="E149" s="107" t="n">
        <f aca="false">E133</f>
        <v>0</v>
      </c>
    </row>
    <row r="150" customFormat="false" ht="15" hidden="false" customHeight="false" outlineLevel="0" collapsed="false">
      <c r="A150" s="197"/>
      <c r="B150" s="197"/>
      <c r="C150" s="197"/>
      <c r="D150" s="58" t="s">
        <v>181</v>
      </c>
      <c r="E150" s="107" t="n">
        <f aca="false">E144</f>
        <v>0</v>
      </c>
    </row>
    <row r="151" customFormat="false" ht="15.75" hidden="false" customHeight="false" outlineLevel="0" collapsed="false">
      <c r="A151" s="197"/>
      <c r="B151" s="197"/>
      <c r="C151" s="197"/>
      <c r="D151" s="198" t="s">
        <v>155</v>
      </c>
      <c r="E151" s="109" t="n">
        <f aca="false">SUM(E146:E150)</f>
        <v>0</v>
      </c>
    </row>
    <row r="152" customFormat="false" ht="11.25" hidden="false" customHeight="true" outlineLevel="0" collapsed="false">
      <c r="A152" s="199"/>
      <c r="B152" s="199"/>
      <c r="C152" s="199"/>
      <c r="D152" s="200"/>
      <c r="E152" s="201"/>
    </row>
    <row r="153" customFormat="false" ht="15" hidden="false" customHeight="false" outlineLevel="0" collapsed="false">
      <c r="A153" s="195" t="s">
        <v>182</v>
      </c>
      <c r="B153" s="195"/>
      <c r="C153" s="195" t="s">
        <v>183</v>
      </c>
      <c r="D153" s="195" t="s">
        <v>184</v>
      </c>
      <c r="E153" s="106"/>
    </row>
    <row r="154" customFormat="false" ht="15" hidden="false" customHeight="true" outlineLevel="0" collapsed="false">
      <c r="A154" s="57" t="n">
        <v>6</v>
      </c>
      <c r="B154" s="58" t="s">
        <v>185</v>
      </c>
      <c r="C154" s="58"/>
      <c r="D154" s="58"/>
      <c r="E154" s="59" t="s">
        <v>61</v>
      </c>
    </row>
    <row r="155" customFormat="false" ht="15" hidden="false" customHeight="false" outlineLevel="0" collapsed="false">
      <c r="A155" s="57" t="s">
        <v>26</v>
      </c>
      <c r="B155" s="72" t="s">
        <v>186</v>
      </c>
      <c r="C155" s="117" t="n">
        <f aca="false">E175</f>
        <v>0</v>
      </c>
      <c r="D155" s="117"/>
      <c r="E155" s="63" t="n">
        <f aca="false">TRUNC(+E151*E175,2)</f>
        <v>0</v>
      </c>
    </row>
    <row r="156" customFormat="false" ht="15" hidden="false" customHeight="false" outlineLevel="0" collapsed="false">
      <c r="A156" s="57" t="s">
        <v>28</v>
      </c>
      <c r="B156" s="72" t="s">
        <v>187</v>
      </c>
      <c r="C156" s="117" t="n">
        <f aca="false">E176</f>
        <v>0</v>
      </c>
      <c r="D156" s="117"/>
      <c r="E156" s="63" t="n">
        <f aca="false">TRUNC(C156*(+E151+E155),2)</f>
        <v>0</v>
      </c>
    </row>
    <row r="157" customFormat="false" ht="15.75" hidden="false" customHeight="true" outlineLevel="0" collapsed="false">
      <c r="A157" s="202" t="s">
        <v>188</v>
      </c>
      <c r="B157" s="202"/>
      <c r="C157" s="202"/>
      <c r="D157" s="202"/>
      <c r="E157" s="203" t="n">
        <f aca="false">E151+E155+E156</f>
        <v>0</v>
      </c>
    </row>
    <row r="158" customFormat="false" ht="15.75" hidden="false" customHeight="true" outlineLevel="0" collapsed="false">
      <c r="A158" s="57" t="s">
        <v>30</v>
      </c>
      <c r="B158" s="204" t="s">
        <v>189</v>
      </c>
      <c r="C158" s="205" t="n">
        <f aca="false">(D165*100)</f>
        <v>9.25</v>
      </c>
      <c r="D158" s="205" t="n">
        <f aca="false">+(100-C158)/100</f>
        <v>0.9075</v>
      </c>
      <c r="E158" s="206" t="n">
        <f aca="false">TRUNC(E157/D158,2)</f>
        <v>0</v>
      </c>
    </row>
    <row r="159" customFormat="false" ht="15" hidden="false" customHeight="false" outlineLevel="0" collapsed="false">
      <c r="A159" s="57"/>
      <c r="B159" s="207" t="s">
        <v>190</v>
      </c>
      <c r="C159" s="208"/>
      <c r="D159" s="209" t="n">
        <f aca="false">IF(D9='Parâmetros Internos'!G2,0.0065,0.0165)</f>
        <v>0.0165</v>
      </c>
      <c r="E159" s="63" t="n">
        <f aca="false">TRUNC(+E158*D159,2)</f>
        <v>0</v>
      </c>
    </row>
    <row r="160" customFormat="false" ht="15" hidden="false" customHeight="false" outlineLevel="0" collapsed="false">
      <c r="A160" s="57"/>
      <c r="B160" s="207" t="s">
        <v>191</v>
      </c>
      <c r="C160" s="208"/>
      <c r="D160" s="209" t="n">
        <f aca="false">IF(D9='Parâmetros Internos'!G2,0.03,0.076)</f>
        <v>0.076</v>
      </c>
      <c r="E160" s="63" t="n">
        <f aca="false">TRUNC(+E158*D160,2)</f>
        <v>0</v>
      </c>
    </row>
    <row r="161" customFormat="false" ht="15" hidden="false" customHeight="false" outlineLevel="0" collapsed="false">
      <c r="A161" s="57"/>
      <c r="B161" s="210" t="s">
        <v>192</v>
      </c>
      <c r="C161" s="208"/>
      <c r="D161" s="211" t="n">
        <f aca="false">IF(E179&lt;D56, 0, E179)</f>
        <v>0</v>
      </c>
      <c r="E161" s="63" t="n">
        <f aca="false">TRUNC(+E158*D161,2)</f>
        <v>0</v>
      </c>
    </row>
    <row r="162" customFormat="false" ht="15" hidden="false" customHeight="false" outlineLevel="0" collapsed="false">
      <c r="A162" s="57"/>
      <c r="B162" s="212" t="s">
        <v>193</v>
      </c>
      <c r="C162" s="213"/>
      <c r="D162" s="211" t="n">
        <f aca="false">E180</f>
        <v>0</v>
      </c>
      <c r="E162" s="63" t="n">
        <f aca="false">TRUNC(+E158*D162,2)</f>
        <v>0</v>
      </c>
    </row>
    <row r="163" customFormat="false" ht="15" hidden="false" customHeight="false" outlineLevel="0" collapsed="false">
      <c r="A163" s="57"/>
      <c r="B163" s="214" t="s">
        <v>194</v>
      </c>
      <c r="C163" s="215"/>
      <c r="D163" s="216" t="n">
        <f aca="false">E181</f>
        <v>0</v>
      </c>
      <c r="E163" s="68" t="n">
        <f aca="false">TRUNC(+E158*D163,2)</f>
        <v>0</v>
      </c>
    </row>
    <row r="164" customFormat="false" ht="15" hidden="false" customHeight="false" outlineLevel="0" collapsed="false">
      <c r="A164" s="57"/>
      <c r="B164" s="217" t="s">
        <v>120</v>
      </c>
      <c r="C164" s="215"/>
      <c r="D164" s="216" t="n">
        <f aca="false">E182</f>
        <v>0</v>
      </c>
      <c r="E164" s="68" t="n">
        <f aca="false">TRUNC(+E158*D164,2)</f>
        <v>0</v>
      </c>
    </row>
    <row r="165" customFormat="false" ht="15" hidden="false" customHeight="false" outlineLevel="0" collapsed="false">
      <c r="A165" s="57"/>
      <c r="B165" s="218" t="s">
        <v>195</v>
      </c>
      <c r="C165" s="218"/>
      <c r="D165" s="211" t="n">
        <f aca="false">SUM(D159:D163)</f>
        <v>0.0925</v>
      </c>
      <c r="E165" s="63" t="n">
        <f aca="false">SUM(E159:E163)</f>
        <v>0</v>
      </c>
    </row>
    <row r="166" customFormat="false" ht="15" hidden="false" customHeight="true" outlineLevel="0" collapsed="false">
      <c r="A166" s="219" t="s">
        <v>196</v>
      </c>
      <c r="B166" s="219"/>
      <c r="C166" s="219"/>
      <c r="D166" s="219"/>
      <c r="E166" s="220" t="n">
        <f aca="false">E155+E156+E165</f>
        <v>0</v>
      </c>
    </row>
    <row r="167" customFormat="false" ht="15" hidden="false" customHeight="true" outlineLevel="0" collapsed="false">
      <c r="A167" s="141" t="s">
        <v>197</v>
      </c>
      <c r="B167" s="141"/>
      <c r="C167" s="141"/>
      <c r="D167" s="141"/>
      <c r="E167" s="102" t="n">
        <f aca="false">SUM(E166:E166)</f>
        <v>0</v>
      </c>
    </row>
    <row r="168" customFormat="false" ht="15.75" hidden="false" customHeight="false" outlineLevel="0" collapsed="false">
      <c r="A168" s="221"/>
      <c r="B168" s="222"/>
      <c r="C168" s="222"/>
      <c r="D168" s="222"/>
      <c r="E168" s="223"/>
    </row>
    <row r="169" customFormat="false" ht="15" hidden="false" customHeight="true" outlineLevel="0" collapsed="false">
      <c r="A169" s="113" t="s">
        <v>198</v>
      </c>
      <c r="B169" s="113"/>
      <c r="C169" s="113"/>
      <c r="D169" s="113"/>
      <c r="E169" s="113"/>
    </row>
    <row r="170" customFormat="false" ht="15" hidden="false" customHeight="true" outlineLevel="0" collapsed="false">
      <c r="A170" s="147" t="s">
        <v>199</v>
      </c>
      <c r="B170" s="147"/>
      <c r="C170" s="147"/>
      <c r="D170" s="147"/>
      <c r="E170" s="147"/>
    </row>
    <row r="171" customFormat="false" ht="15" hidden="false" customHeight="true" outlineLevel="0" collapsed="false">
      <c r="A171" s="224" t="s">
        <v>200</v>
      </c>
      <c r="B171" s="224"/>
      <c r="C171" s="224"/>
      <c r="D171" s="224"/>
      <c r="E171" s="224"/>
    </row>
    <row r="172" customFormat="false" ht="93.75" hidden="false" customHeight="true" outlineLevel="0" collapsed="false">
      <c r="A172" s="225" t="s">
        <v>201</v>
      </c>
      <c r="B172" s="225"/>
      <c r="C172" s="225"/>
      <c r="D172" s="225"/>
      <c r="E172" s="225"/>
    </row>
    <row r="173" customFormat="false" ht="11.25" hidden="false" customHeight="true" outlineLevel="0" collapsed="false">
      <c r="A173" s="134"/>
      <c r="B173" s="134"/>
      <c r="C173" s="134"/>
      <c r="D173" s="134"/>
      <c r="E173" s="134"/>
    </row>
    <row r="174" customFormat="false" ht="15.75" hidden="false" customHeight="true" outlineLevel="0" collapsed="false">
      <c r="A174" s="129" t="s">
        <v>202</v>
      </c>
      <c r="B174" s="129"/>
      <c r="C174" s="129"/>
      <c r="D174" s="129"/>
      <c r="E174" s="129"/>
    </row>
    <row r="175" s="228" customFormat="true" ht="15" hidden="false" customHeight="true" outlineLevel="0" collapsed="false">
      <c r="A175" s="226" t="s">
        <v>203</v>
      </c>
      <c r="B175" s="226"/>
      <c r="C175" s="226"/>
      <c r="D175" s="226"/>
      <c r="E175" s="227" t="n">
        <v>0</v>
      </c>
    </row>
    <row r="176" customFormat="false" ht="15" hidden="false" customHeight="true" outlineLevel="0" collapsed="false">
      <c r="A176" s="130" t="s">
        <v>204</v>
      </c>
      <c r="B176" s="130"/>
      <c r="C176" s="130"/>
      <c r="D176" s="130"/>
      <c r="E176" s="227" t="n">
        <v>0</v>
      </c>
    </row>
    <row r="177" customFormat="false" ht="15" hidden="false" customHeight="true" outlineLevel="0" collapsed="false">
      <c r="A177" s="130" t="s">
        <v>205</v>
      </c>
      <c r="B177" s="130"/>
      <c r="C177" s="130"/>
      <c r="D177" s="130"/>
      <c r="E177" s="209" t="n">
        <f aca="false">IF(D9='Parâmetros Internos'!G2,0.0065,0.0165)</f>
        <v>0.0165</v>
      </c>
    </row>
    <row r="178" customFormat="false" ht="15" hidden="false" customHeight="true" outlineLevel="0" collapsed="false">
      <c r="A178" s="130" t="s">
        <v>206</v>
      </c>
      <c r="B178" s="130"/>
      <c r="C178" s="130"/>
      <c r="D178" s="130"/>
      <c r="E178" s="209" t="n">
        <f aca="false">IF(D9='Parâmetros Internos'!G2,0.03,0.076)</f>
        <v>0.076</v>
      </c>
    </row>
    <row r="179" customFormat="false" ht="15" hidden="false" customHeight="true" outlineLevel="0" collapsed="false">
      <c r="A179" s="130" t="s">
        <v>207</v>
      </c>
      <c r="B179" s="130"/>
      <c r="C179" s="130"/>
      <c r="D179" s="130"/>
      <c r="E179" s="227" t="n">
        <v>0</v>
      </c>
    </row>
    <row r="180" customFormat="false" ht="15" hidden="false" customHeight="true" outlineLevel="0" collapsed="false">
      <c r="A180" s="229" t="s">
        <v>208</v>
      </c>
      <c r="B180" s="229"/>
      <c r="C180" s="230"/>
      <c r="D180" s="230"/>
      <c r="E180" s="227" t="n">
        <v>0</v>
      </c>
    </row>
    <row r="181" customFormat="false" ht="15" hidden="false" customHeight="true" outlineLevel="0" collapsed="false">
      <c r="A181" s="130" t="s">
        <v>209</v>
      </c>
      <c r="B181" s="130"/>
      <c r="C181" s="130"/>
      <c r="D181" s="130"/>
      <c r="E181" s="227" t="n">
        <v>0</v>
      </c>
    </row>
    <row r="182" customFormat="false" ht="15" hidden="false" customHeight="true" outlineLevel="0" collapsed="false">
      <c r="A182" s="157" t="s">
        <v>210</v>
      </c>
      <c r="B182" s="157"/>
      <c r="C182" s="231"/>
      <c r="D182" s="231"/>
      <c r="E182" s="227" t="n">
        <v>0</v>
      </c>
    </row>
    <row r="183" customFormat="false" ht="12" hidden="false" customHeight="true" outlineLevel="0" collapsed="false">
      <c r="A183" s="134"/>
      <c r="B183" s="134"/>
      <c r="C183" s="134"/>
      <c r="D183" s="134"/>
      <c r="E183" s="232"/>
    </row>
    <row r="184" customFormat="false" ht="15" hidden="false" customHeight="true" outlineLevel="0" collapsed="false">
      <c r="A184" s="146" t="s">
        <v>211</v>
      </c>
      <c r="B184" s="146"/>
      <c r="C184" s="146"/>
      <c r="D184" s="146"/>
      <c r="E184" s="146"/>
    </row>
    <row r="185" customFormat="false" ht="15" hidden="false" customHeight="true" outlineLevel="0" collapsed="false">
      <c r="A185" s="57" t="s">
        <v>212</v>
      </c>
      <c r="B185" s="57"/>
      <c r="C185" s="57"/>
      <c r="D185" s="57"/>
      <c r="E185" s="59" t="s">
        <v>61</v>
      </c>
    </row>
    <row r="186" customFormat="false" ht="15" hidden="false" customHeight="true" outlineLevel="0" collapsed="false">
      <c r="A186" s="57" t="s">
        <v>26</v>
      </c>
      <c r="B186" s="160" t="s">
        <v>213</v>
      </c>
      <c r="C186" s="160"/>
      <c r="D186" s="160"/>
      <c r="E186" s="63" t="n">
        <f aca="false">E35</f>
        <v>0</v>
      </c>
    </row>
    <row r="187" customFormat="false" ht="15" hidden="false" customHeight="true" outlineLevel="0" collapsed="false">
      <c r="A187" s="57" t="s">
        <v>28</v>
      </c>
      <c r="B187" s="160" t="s">
        <v>214</v>
      </c>
      <c r="C187" s="160"/>
      <c r="D187" s="160"/>
      <c r="E187" s="63" t="n">
        <f aca="false">+E97</f>
        <v>0</v>
      </c>
    </row>
    <row r="188" customFormat="false" ht="15" hidden="false" customHeight="true" outlineLevel="0" collapsed="false">
      <c r="A188" s="57" t="s">
        <v>30</v>
      </c>
      <c r="B188" s="160" t="s">
        <v>215</v>
      </c>
      <c r="C188" s="160"/>
      <c r="D188" s="160"/>
      <c r="E188" s="63" t="n">
        <f aca="false">+E107</f>
        <v>0</v>
      </c>
    </row>
    <row r="189" customFormat="false" ht="15" hidden="false" customHeight="true" outlineLevel="0" collapsed="false">
      <c r="A189" s="57" t="s">
        <v>32</v>
      </c>
      <c r="B189" s="160" t="s">
        <v>216</v>
      </c>
      <c r="C189" s="160"/>
      <c r="D189" s="160"/>
      <c r="E189" s="63" t="n">
        <f aca="false">+E133</f>
        <v>0</v>
      </c>
    </row>
    <row r="190" customFormat="false" ht="15" hidden="false" customHeight="true" outlineLevel="0" collapsed="false">
      <c r="A190" s="57" t="s">
        <v>34</v>
      </c>
      <c r="B190" s="160" t="s">
        <v>217</v>
      </c>
      <c r="C190" s="160"/>
      <c r="D190" s="160"/>
      <c r="E190" s="63" t="n">
        <f aca="false">+E144</f>
        <v>0</v>
      </c>
    </row>
    <row r="191" customFormat="false" ht="15.75" hidden="false" customHeight="true" outlineLevel="0" collapsed="false">
      <c r="A191" s="233" t="s">
        <v>36</v>
      </c>
      <c r="B191" s="234" t="s">
        <v>218</v>
      </c>
      <c r="C191" s="234"/>
      <c r="D191" s="234"/>
      <c r="E191" s="68" t="n">
        <f aca="false">E167</f>
        <v>0</v>
      </c>
    </row>
    <row r="192" customFormat="false" ht="15.75" hidden="false" customHeight="true" outlineLevel="0" collapsed="false">
      <c r="A192" s="235" t="s">
        <v>219</v>
      </c>
      <c r="B192" s="235"/>
      <c r="C192" s="235"/>
      <c r="D192" s="235"/>
      <c r="E192" s="236" t="n">
        <f aca="false">(SUM(E185:E191))</f>
        <v>0</v>
      </c>
    </row>
    <row r="193" customFormat="false" ht="15.75" hidden="false" customHeight="true" outlineLevel="0" collapsed="false">
      <c r="A193" s="235" t="s">
        <v>220</v>
      </c>
      <c r="B193" s="235"/>
      <c r="C193" s="235"/>
      <c r="D193" s="235"/>
      <c r="E193" s="236" t="n">
        <f aca="false">(E192*D18)</f>
        <v>0</v>
      </c>
    </row>
    <row r="194" customFormat="false" ht="15.75" hidden="false" customHeight="true" outlineLevel="0" collapsed="false">
      <c r="A194" s="235" t="s">
        <v>221</v>
      </c>
      <c r="B194" s="235"/>
      <c r="C194" s="235"/>
      <c r="D194" s="235"/>
      <c r="E194" s="236" t="n">
        <f aca="false">(E193*12)</f>
        <v>0</v>
      </c>
    </row>
  </sheetData>
  <sheetProtection sheet="true" password="e312" objects="true" scenarios="true" selectLockedCells="true"/>
  <mergeCells count="156">
    <mergeCell ref="A1:E2"/>
    <mergeCell ref="A4:E4"/>
    <mergeCell ref="B5:E5"/>
    <mergeCell ref="B6:E6"/>
    <mergeCell ref="B7:C7"/>
    <mergeCell ref="D7:E7"/>
    <mergeCell ref="B8:C8"/>
    <mergeCell ref="D8:E8"/>
    <mergeCell ref="B9:C9"/>
    <mergeCell ref="D9:E9"/>
    <mergeCell ref="B10:E10"/>
    <mergeCell ref="A11:E11"/>
    <mergeCell ref="C12:E12"/>
    <mergeCell ref="C13:E13"/>
    <mergeCell ref="C14:E14"/>
    <mergeCell ref="C15:E15"/>
    <mergeCell ref="A16:E16"/>
    <mergeCell ref="A17:B17"/>
    <mergeCell ref="D17:E17"/>
    <mergeCell ref="A18:B18"/>
    <mergeCell ref="D18:E18"/>
    <mergeCell ref="A19:E19"/>
    <mergeCell ref="A20:E20"/>
    <mergeCell ref="A21:E21"/>
    <mergeCell ref="B22:D22"/>
    <mergeCell ref="B23:D23"/>
    <mergeCell ref="B24:D24"/>
    <mergeCell ref="B25:D25"/>
    <mergeCell ref="A27:E27"/>
    <mergeCell ref="B28:D28"/>
    <mergeCell ref="B29:D29"/>
    <mergeCell ref="B30:D30"/>
    <mergeCell ref="B31:D31"/>
    <mergeCell ref="B32:D32"/>
    <mergeCell ref="B33:D33"/>
    <mergeCell ref="A34:D34"/>
    <mergeCell ref="A35:D35"/>
    <mergeCell ref="A36:E36"/>
    <mergeCell ref="A37:D37"/>
    <mergeCell ref="C38:D38"/>
    <mergeCell ref="C39:D39"/>
    <mergeCell ref="C40:D40"/>
    <mergeCell ref="C41:D41"/>
    <mergeCell ref="A43:E43"/>
    <mergeCell ref="B44:E44"/>
    <mergeCell ref="B45:C45"/>
    <mergeCell ref="A48:D48"/>
    <mergeCell ref="A49:E49"/>
    <mergeCell ref="A50:C52"/>
    <mergeCell ref="A54:E54"/>
    <mergeCell ref="B55:C55"/>
    <mergeCell ref="B56:C56"/>
    <mergeCell ref="B57:C57"/>
    <mergeCell ref="B58:C58"/>
    <mergeCell ref="B59:C59"/>
    <mergeCell ref="B60:C60"/>
    <mergeCell ref="B61:C61"/>
    <mergeCell ref="B62:C62"/>
    <mergeCell ref="B63:C63"/>
    <mergeCell ref="A64:C64"/>
    <mergeCell ref="A66:E66"/>
    <mergeCell ref="A68:E68"/>
    <mergeCell ref="A69:D69"/>
    <mergeCell ref="A70:D70"/>
    <mergeCell ref="B72:E72"/>
    <mergeCell ref="B73:D73"/>
    <mergeCell ref="B74:D74"/>
    <mergeCell ref="B75:D75"/>
    <mergeCell ref="B76:D76"/>
    <mergeCell ref="B77:D77"/>
    <mergeCell ref="B78:D78"/>
    <mergeCell ref="B79:D79"/>
    <mergeCell ref="B80:D80"/>
    <mergeCell ref="A81:D81"/>
    <mergeCell ref="A83:E83"/>
    <mergeCell ref="A84:E84"/>
    <mergeCell ref="A85:D85"/>
    <mergeCell ref="A86:D86"/>
    <mergeCell ref="A88:E88"/>
    <mergeCell ref="A89:D89"/>
    <mergeCell ref="A90:D90"/>
    <mergeCell ref="A91:E91"/>
    <mergeCell ref="A92:E92"/>
    <mergeCell ref="B93:D93"/>
    <mergeCell ref="B94:D94"/>
    <mergeCell ref="B95:D95"/>
    <mergeCell ref="B96:D96"/>
    <mergeCell ref="A97:D97"/>
    <mergeCell ref="A98:E98"/>
    <mergeCell ref="A99:E99"/>
    <mergeCell ref="B100:D100"/>
    <mergeCell ref="B101:C101"/>
    <mergeCell ref="B102:C102"/>
    <mergeCell ref="B103:C103"/>
    <mergeCell ref="B104:C104"/>
    <mergeCell ref="B105:C105"/>
    <mergeCell ref="B106:C106"/>
    <mergeCell ref="A107:D107"/>
    <mergeCell ref="A109:E109"/>
    <mergeCell ref="A110:E110"/>
    <mergeCell ref="A111:E111"/>
    <mergeCell ref="A112:E112"/>
    <mergeCell ref="A113:E113"/>
    <mergeCell ref="A114:E114"/>
    <mergeCell ref="A116:D116"/>
    <mergeCell ref="B117:D117"/>
    <mergeCell ref="B118:D118"/>
    <mergeCell ref="A120:C123"/>
    <mergeCell ref="A125:E125"/>
    <mergeCell ref="B132:C132"/>
    <mergeCell ref="A133:D133"/>
    <mergeCell ref="A135:D135"/>
    <mergeCell ref="B136:D136"/>
    <mergeCell ref="B137:D137"/>
    <mergeCell ref="B138:D138"/>
    <mergeCell ref="B139:D139"/>
    <mergeCell ref="B140:D140"/>
    <mergeCell ref="B141:D141"/>
    <mergeCell ref="B142:D142"/>
    <mergeCell ref="B143:D143"/>
    <mergeCell ref="A144:D144"/>
    <mergeCell ref="A146:C151"/>
    <mergeCell ref="A153:D153"/>
    <mergeCell ref="B154:D154"/>
    <mergeCell ref="C155:D155"/>
    <mergeCell ref="C156:D156"/>
    <mergeCell ref="A157:D157"/>
    <mergeCell ref="A158:A165"/>
    <mergeCell ref="A166:D166"/>
    <mergeCell ref="A167:D167"/>
    <mergeCell ref="A169:E169"/>
    <mergeCell ref="A170:E170"/>
    <mergeCell ref="A171:E171"/>
    <mergeCell ref="A172:E172"/>
    <mergeCell ref="A174:E174"/>
    <mergeCell ref="A175:D175"/>
    <mergeCell ref="A176:D176"/>
    <mergeCell ref="A177:D177"/>
    <mergeCell ref="A178:D178"/>
    <mergeCell ref="A179:D179"/>
    <mergeCell ref="A180:B180"/>
    <mergeCell ref="C180:D180"/>
    <mergeCell ref="A181:D181"/>
    <mergeCell ref="A182:B182"/>
    <mergeCell ref="C182:D182"/>
    <mergeCell ref="A184:E184"/>
    <mergeCell ref="A185:D185"/>
    <mergeCell ref="B186:D186"/>
    <mergeCell ref="B187:D187"/>
    <mergeCell ref="B188:D188"/>
    <mergeCell ref="B189:D189"/>
    <mergeCell ref="B190:D190"/>
    <mergeCell ref="B191:D191"/>
    <mergeCell ref="A192:D192"/>
    <mergeCell ref="A193:D193"/>
    <mergeCell ref="A194:D194"/>
  </mergeCells>
  <dataValidations count="5">
    <dataValidation allowBlank="true" operator="between" showDropDown="false" showErrorMessage="true" showInputMessage="true" sqref="E23" type="list">
      <formula1>jornada</formula1>
      <formula2>0</formula2>
    </dataValidation>
    <dataValidation allowBlank="true" operator="between" showDropDown="false" showErrorMessage="true" showInputMessage="true" sqref="E41" type="list">
      <formula1>Hora_Noturna_Excedente</formula1>
      <formula2>0</formula2>
    </dataValidation>
    <dataValidation allowBlank="true" operator="between" showDropDown="false" showErrorMessage="true" showInputMessage="true" sqref="E40" type="list">
      <formula1>Adicional_de_horas_extras</formula1>
      <formula2>0</formula2>
    </dataValidation>
    <dataValidation allowBlank="true" operator="between" showDropDown="false" showErrorMessage="true" showInputMessage="true" sqref="E39" type="list">
      <formula1>Insalubridade</formula1>
      <formula2>0</formula2>
    </dataValidation>
    <dataValidation allowBlank="true" operator="between" showDropDown="false" showErrorMessage="true" showInputMessage="true" sqref="E38" type="list">
      <formula1>Periculosidade</formula1>
      <formula2>0</formula2>
    </dataValidation>
  </dataValidations>
  <hyperlinks>
    <hyperlink ref="B61" r:id="rId2" display="SEBRAE"/>
    <hyperlink ref="B128" location="Plan3!A1" display="Ausências legais"/>
  </hyperlinks>
  <printOptions headings="false" gridLines="false" gridLinesSet="true" horizontalCentered="false" verticalCentered="false"/>
  <pageMargins left="0.25" right="0.25" top="0.75" bottom="0.75" header="0.511805555555555" footer="0.511805555555555"/>
  <pageSetup paperSize="9" scale="100" firstPageNumber="0" fitToWidth="1" fitToHeight="0" pageOrder="downThenOver" orientation="portrait" blackAndWhite="false" draft="false" cellComments="none" useFirstPageNumber="false" horizontalDpi="300" verticalDpi="300" copies="1"/>
  <headerFooter differentFirst="false" differentOddEven="false">
    <oddHeader/>
    <oddFooter/>
  </headerFooter>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false">
    <pageSetUpPr fitToPage="true"/>
  </sheetPr>
  <dimension ref="A1:K52"/>
  <sheetViews>
    <sheetView showFormulas="false" showGridLines="true" showRowColHeaders="true" showZeros="true" rightToLeft="false" tabSelected="false" showOutlineSymbols="true" defaultGridColor="true" view="pageBreakPreview" topLeftCell="A1" colorId="64" zoomScale="120" zoomScaleNormal="100" zoomScalePageLayoutView="120" workbookViewId="0">
      <selection pane="topLeft" activeCell="B19" activeCellId="0" sqref="B19"/>
    </sheetView>
  </sheetViews>
  <sheetFormatPr defaultColWidth="8.5390625" defaultRowHeight="15" zeroHeight="false" outlineLevelRow="0" outlineLevelCol="0"/>
  <cols>
    <col collapsed="false" customWidth="true" hidden="false" outlineLevel="0" max="2" min="2" style="243" width="6.14"/>
    <col collapsed="false" customWidth="true" hidden="false" outlineLevel="0" max="3" min="3" style="243" width="20.57"/>
    <col collapsed="false" customWidth="true" hidden="false" outlineLevel="0" max="4" min="4" style="0" width="12.43"/>
    <col collapsed="false" customWidth="true" hidden="false" outlineLevel="0" max="5" min="5" style="0" width="14.28"/>
    <col collapsed="false" customWidth="true" hidden="false" outlineLevel="0" max="6" min="6" style="0" width="17.14"/>
    <col collapsed="false" customWidth="true" hidden="false" outlineLevel="0" max="7" min="7" style="0" width="16.28"/>
  </cols>
  <sheetData>
    <row r="1" customFormat="false" ht="15" hidden="false" customHeight="false" outlineLevel="0" collapsed="false">
      <c r="A1" s="244"/>
      <c r="B1" s="244"/>
      <c r="C1" s="244"/>
      <c r="D1" s="244"/>
      <c r="E1" s="244"/>
      <c r="F1" s="244"/>
      <c r="G1" s="244"/>
      <c r="H1" s="13"/>
      <c r="I1" s="13"/>
      <c r="J1" s="13"/>
      <c r="K1" s="13"/>
    </row>
    <row r="2" customFormat="false" ht="15" hidden="false" customHeight="false" outlineLevel="0" collapsed="false">
      <c r="A2" s="244"/>
      <c r="B2" s="244"/>
      <c r="C2" s="244"/>
      <c r="D2" s="244"/>
      <c r="E2" s="244"/>
      <c r="F2" s="244"/>
      <c r="G2" s="244"/>
      <c r="H2" s="13"/>
      <c r="I2" s="13"/>
      <c r="J2" s="13"/>
      <c r="K2" s="13"/>
    </row>
    <row r="3" customFormat="false" ht="15" hidden="false" customHeight="false" outlineLevel="0" collapsed="false">
      <c r="A3" s="244"/>
      <c r="B3" s="244"/>
      <c r="C3" s="244"/>
      <c r="D3" s="244"/>
      <c r="E3" s="244"/>
      <c r="F3" s="244"/>
      <c r="G3" s="244"/>
      <c r="H3" s="13"/>
      <c r="I3" s="13"/>
      <c r="J3" s="13"/>
      <c r="K3" s="13"/>
    </row>
    <row r="4" customFormat="false" ht="15" hidden="false" customHeight="false" outlineLevel="0" collapsed="false">
      <c r="A4" s="244"/>
      <c r="B4" s="244"/>
      <c r="C4" s="244"/>
      <c r="D4" s="244"/>
      <c r="E4" s="244"/>
      <c r="F4" s="244"/>
      <c r="G4" s="244"/>
      <c r="H4" s="13"/>
      <c r="I4" s="13"/>
      <c r="J4" s="13"/>
      <c r="K4" s="13"/>
    </row>
    <row r="5" customFormat="false" ht="15" hidden="false" customHeight="false" outlineLevel="0" collapsed="false">
      <c r="A5" s="244"/>
      <c r="B5" s="244"/>
      <c r="C5" s="244"/>
      <c r="D5" s="244"/>
      <c r="E5" s="244"/>
      <c r="F5" s="244"/>
      <c r="G5" s="244"/>
      <c r="H5" s="13"/>
      <c r="I5" s="13"/>
      <c r="J5" s="13"/>
      <c r="K5" s="13"/>
    </row>
    <row r="6" customFormat="false" ht="9" hidden="false" customHeight="true" outlineLevel="0" collapsed="false">
      <c r="A6" s="244"/>
      <c r="B6" s="244"/>
      <c r="C6" s="244"/>
      <c r="D6" s="244"/>
      <c r="E6" s="244"/>
      <c r="F6" s="244"/>
      <c r="G6" s="244"/>
      <c r="H6" s="13"/>
      <c r="I6" s="13"/>
      <c r="J6" s="13"/>
      <c r="K6" s="13"/>
    </row>
    <row r="7" customFormat="false" ht="30.75" hidden="false" customHeight="true" outlineLevel="0" collapsed="false">
      <c r="A7" s="244"/>
      <c r="B7" s="244"/>
      <c r="C7" s="244"/>
      <c r="D7" s="244"/>
      <c r="E7" s="244"/>
      <c r="F7" s="244"/>
      <c r="G7" s="244"/>
      <c r="H7" s="245"/>
      <c r="I7" s="245"/>
      <c r="J7" s="245"/>
      <c r="K7" s="245"/>
    </row>
    <row r="8" customFormat="false" ht="26.25" hidden="false" customHeight="true" outlineLevel="0" collapsed="false">
      <c r="A8" s="246" t="s">
        <v>223</v>
      </c>
      <c r="B8" s="246"/>
      <c r="C8" s="246"/>
      <c r="D8" s="246"/>
      <c r="E8" s="246"/>
      <c r="F8" s="246"/>
      <c r="G8" s="246"/>
      <c r="H8" s="8"/>
      <c r="I8" s="8"/>
      <c r="J8" s="8"/>
    </row>
    <row r="9" customFormat="false" ht="10.5" hidden="false" customHeight="true" outlineLevel="0" collapsed="false">
      <c r="A9" s="8"/>
      <c r="B9" s="247"/>
      <c r="C9" s="247"/>
      <c r="D9" s="8"/>
      <c r="E9" s="8"/>
      <c r="F9" s="248"/>
      <c r="G9" s="248"/>
      <c r="H9" s="8"/>
      <c r="I9" s="8"/>
      <c r="J9" s="8"/>
    </row>
    <row r="10" customFormat="false" ht="15" hidden="false" customHeight="false" outlineLevel="0" collapsed="false">
      <c r="A10" s="249" t="s">
        <v>224</v>
      </c>
      <c r="B10" s="249"/>
      <c r="C10" s="249"/>
      <c r="D10" s="249"/>
      <c r="E10" s="249"/>
      <c r="F10" s="249"/>
      <c r="G10" s="8"/>
      <c r="H10" s="8"/>
      <c r="I10" s="8"/>
      <c r="J10" s="8"/>
    </row>
    <row r="11" customFormat="false" ht="15" hidden="false" customHeight="false" outlineLevel="0" collapsed="false">
      <c r="A11" s="250" t="s">
        <v>225</v>
      </c>
      <c r="B11" s="247"/>
      <c r="C11" s="247"/>
      <c r="D11" s="7"/>
      <c r="E11" s="7"/>
      <c r="F11" s="7"/>
      <c r="G11" s="7"/>
      <c r="H11" s="7"/>
      <c r="I11" s="8"/>
      <c r="J11" s="8"/>
    </row>
    <row r="12" customFormat="false" ht="15" hidden="false" customHeight="false" outlineLevel="0" collapsed="false">
      <c r="A12" s="249" t="s">
        <v>226</v>
      </c>
      <c r="B12" s="249"/>
      <c r="C12" s="249"/>
      <c r="D12" s="249"/>
      <c r="E12" s="249"/>
      <c r="F12" s="249"/>
      <c r="G12" s="8"/>
      <c r="H12" s="8"/>
      <c r="I12" s="8"/>
      <c r="J12" s="8"/>
    </row>
    <row r="13" customFormat="false" ht="15" hidden="false" customHeight="false" outlineLevel="0" collapsed="false">
      <c r="A13" s="249" t="s">
        <v>227</v>
      </c>
      <c r="B13" s="249"/>
      <c r="C13" s="249"/>
      <c r="D13" s="249"/>
      <c r="E13" s="249"/>
      <c r="F13" s="249"/>
      <c r="G13" s="249"/>
      <c r="H13" s="8"/>
      <c r="I13" s="8"/>
      <c r="J13" s="8"/>
    </row>
    <row r="14" customFormat="false" ht="15" hidden="false" customHeight="true" outlineLevel="0" collapsed="false">
      <c r="A14" s="251" t="s">
        <v>228</v>
      </c>
      <c r="B14" s="251"/>
      <c r="C14" s="251"/>
      <c r="D14" s="251"/>
      <c r="E14" s="251"/>
      <c r="F14" s="251"/>
      <c r="G14" s="251"/>
      <c r="H14" s="252"/>
      <c r="I14" s="252"/>
      <c r="J14" s="252"/>
    </row>
    <row r="15" customFormat="false" ht="15" hidden="false" customHeight="false" outlineLevel="0" collapsed="false">
      <c r="A15" s="251"/>
      <c r="B15" s="251"/>
      <c r="C15" s="251"/>
      <c r="D15" s="251"/>
      <c r="E15" s="251"/>
      <c r="F15" s="251"/>
      <c r="G15" s="251"/>
      <c r="H15" s="252"/>
      <c r="I15" s="252"/>
      <c r="J15" s="252"/>
    </row>
    <row r="16" customFormat="false" ht="15" hidden="false" customHeight="false" outlineLevel="0" collapsed="false">
      <c r="A16" s="251"/>
      <c r="B16" s="251"/>
      <c r="C16" s="251"/>
      <c r="D16" s="251"/>
      <c r="E16" s="251"/>
      <c r="F16" s="251"/>
      <c r="G16" s="251"/>
      <c r="H16" s="252"/>
      <c r="I16" s="252"/>
      <c r="J16" s="252"/>
    </row>
    <row r="17" customFormat="false" ht="8.25" hidden="false" customHeight="true" outlineLevel="0" collapsed="false">
      <c r="A17" s="8"/>
      <c r="B17" s="247"/>
      <c r="C17" s="247"/>
      <c r="D17" s="8"/>
      <c r="E17" s="8"/>
      <c r="F17" s="8"/>
      <c r="G17" s="8"/>
      <c r="H17" s="8"/>
      <c r="I17" s="8"/>
      <c r="J17" s="8"/>
    </row>
    <row r="18" customFormat="false" ht="47.25" hidden="false" customHeight="true" outlineLevel="0" collapsed="false">
      <c r="A18" s="8"/>
      <c r="B18" s="253" t="s">
        <v>229</v>
      </c>
      <c r="C18" s="253"/>
      <c r="D18" s="254" t="s">
        <v>230</v>
      </c>
      <c r="E18" s="254" t="s">
        <v>231</v>
      </c>
      <c r="F18" s="255" t="s">
        <v>232</v>
      </c>
      <c r="G18" s="256" t="s">
        <v>233</v>
      </c>
      <c r="H18" s="8"/>
      <c r="I18" s="8"/>
    </row>
    <row r="19" customFormat="false" ht="15.75" hidden="false" customHeight="true" outlineLevel="0" collapsed="false">
      <c r="A19" s="8"/>
      <c r="B19" s="257" t="s">
        <v>49</v>
      </c>
      <c r="C19" s="257"/>
      <c r="D19" s="258" t="n">
        <f aca="false">OFICIAL!D18</f>
        <v>2</v>
      </c>
      <c r="E19" s="259" t="n">
        <f aca="false">OFICIAL!E192</f>
        <v>0</v>
      </c>
      <c r="F19" s="260" t="n">
        <f aca="false">E19*D19</f>
        <v>0</v>
      </c>
      <c r="G19" s="261" t="n">
        <f aca="false">F19*12</f>
        <v>0</v>
      </c>
      <c r="H19" s="8"/>
      <c r="I19" s="8"/>
    </row>
    <row r="20" customFormat="false" ht="15.75" hidden="false" customHeight="true" outlineLevel="0" collapsed="false">
      <c r="A20" s="8"/>
      <c r="B20" s="257" t="s">
        <v>222</v>
      </c>
      <c r="C20" s="257"/>
      <c r="D20" s="262" t="n">
        <f aca="false">'MEIO-OFICIAL'!D18</f>
        <v>2</v>
      </c>
      <c r="E20" s="263" t="n">
        <f aca="false">'MEIO-OFICIAL'!E192</f>
        <v>0</v>
      </c>
      <c r="F20" s="260" t="n">
        <f aca="false">E20*D20</f>
        <v>0</v>
      </c>
      <c r="G20" s="261" t="n">
        <f aca="false">F20*12</f>
        <v>0</v>
      </c>
      <c r="H20" s="8"/>
      <c r="I20" s="8"/>
    </row>
    <row r="21" customFormat="false" ht="30.75" hidden="false" customHeight="true" outlineLevel="0" collapsed="false">
      <c r="A21" s="8"/>
      <c r="B21" s="264" t="s">
        <v>234</v>
      </c>
      <c r="C21" s="264"/>
      <c r="D21" s="264"/>
      <c r="E21" s="264"/>
      <c r="F21" s="264"/>
      <c r="G21" s="264"/>
    </row>
    <row r="22" customFormat="false" ht="15.75" hidden="false" customHeight="true" outlineLevel="0" collapsed="false">
      <c r="A22" s="8"/>
      <c r="B22" s="265" t="s">
        <v>235</v>
      </c>
      <c r="C22" s="265"/>
      <c r="D22" s="265"/>
      <c r="E22" s="265"/>
      <c r="F22" s="265"/>
      <c r="G22" s="261" t="n">
        <f aca="false">G19+G20</f>
        <v>0</v>
      </c>
      <c r="H22" s="8"/>
      <c r="I22" s="8"/>
    </row>
    <row r="23" customFormat="false" ht="36" hidden="false" customHeight="true" outlineLevel="0" collapsed="false">
      <c r="A23" s="8"/>
      <c r="B23" s="265" t="s">
        <v>236</v>
      </c>
      <c r="C23" s="265"/>
      <c r="D23" s="265"/>
      <c r="E23" s="265"/>
      <c r="F23" s="265"/>
      <c r="G23" s="261" t="n">
        <f aca="false">G22*0.15</f>
        <v>0</v>
      </c>
      <c r="H23" s="8"/>
      <c r="I23" s="8"/>
    </row>
    <row r="24" customFormat="false" ht="66.75" hidden="false" customHeight="true" outlineLevel="0" collapsed="false">
      <c r="A24" s="8"/>
      <c r="B24" s="265" t="s">
        <v>237</v>
      </c>
      <c r="C24" s="265"/>
      <c r="D24" s="265"/>
      <c r="E24" s="265"/>
      <c r="F24" s="265"/>
      <c r="G24" s="266" t="n">
        <v>0</v>
      </c>
      <c r="H24" s="8"/>
      <c r="I24" s="8"/>
    </row>
    <row r="25" customFormat="false" ht="60" hidden="false" customHeight="true" outlineLevel="0" collapsed="false">
      <c r="A25" s="8"/>
      <c r="B25" s="265" t="s">
        <v>238</v>
      </c>
      <c r="C25" s="265"/>
      <c r="D25" s="265"/>
      <c r="E25" s="265"/>
      <c r="F25" s="265"/>
      <c r="G25" s="261" t="n">
        <f aca="false">G22+G23+G24</f>
        <v>0</v>
      </c>
      <c r="H25" s="8"/>
      <c r="I25" s="8"/>
    </row>
    <row r="26" customFormat="false" ht="23.25" hidden="false" customHeight="true" outlineLevel="0" collapsed="false">
      <c r="A26" s="8"/>
      <c r="B26" s="247"/>
      <c r="C26" s="247"/>
      <c r="D26" s="8"/>
      <c r="E26" s="8"/>
      <c r="F26" s="8"/>
      <c r="G26" s="8"/>
      <c r="H26" s="8"/>
      <c r="I26" s="8"/>
      <c r="J26" s="8"/>
    </row>
    <row r="27" customFormat="false" ht="15" hidden="false" customHeight="true" outlineLevel="0" collapsed="false">
      <c r="A27" s="267" t="s">
        <v>239</v>
      </c>
      <c r="B27" s="267"/>
      <c r="C27" s="267"/>
      <c r="D27" s="267"/>
      <c r="E27" s="267"/>
      <c r="F27" s="267"/>
      <c r="G27" s="267"/>
      <c r="H27" s="268"/>
      <c r="I27" s="268"/>
      <c r="J27" s="268"/>
    </row>
    <row r="28" customFormat="false" ht="15" hidden="false" customHeight="false" outlineLevel="0" collapsed="false">
      <c r="A28" s="267"/>
      <c r="B28" s="267"/>
      <c r="C28" s="267"/>
      <c r="D28" s="267"/>
      <c r="E28" s="267"/>
      <c r="F28" s="267"/>
      <c r="G28" s="267"/>
      <c r="H28" s="268"/>
      <c r="I28" s="268"/>
      <c r="J28" s="268"/>
    </row>
    <row r="29" customFormat="false" ht="15" hidden="false" customHeight="false" outlineLevel="0" collapsed="false">
      <c r="A29" s="267"/>
      <c r="B29" s="267"/>
      <c r="C29" s="267"/>
      <c r="D29" s="267"/>
      <c r="E29" s="267"/>
      <c r="F29" s="267"/>
      <c r="G29" s="267"/>
      <c r="H29" s="268"/>
      <c r="I29" s="268"/>
      <c r="J29" s="268"/>
    </row>
    <row r="30" customFormat="false" ht="15" hidden="false" customHeight="false" outlineLevel="0" collapsed="false">
      <c r="A30" s="267"/>
      <c r="B30" s="267"/>
      <c r="C30" s="267"/>
      <c r="D30" s="267"/>
      <c r="E30" s="267"/>
      <c r="F30" s="267"/>
      <c r="G30" s="267"/>
      <c r="H30" s="268"/>
      <c r="I30" s="268"/>
      <c r="J30" s="268"/>
    </row>
    <row r="31" customFormat="false" ht="15" hidden="false" customHeight="false" outlineLevel="0" collapsed="false">
      <c r="A31" s="267"/>
      <c r="B31" s="267"/>
      <c r="C31" s="267"/>
      <c r="D31" s="267"/>
      <c r="E31" s="267"/>
      <c r="F31" s="267"/>
      <c r="G31" s="267"/>
      <c r="H31" s="268"/>
      <c r="I31" s="268"/>
      <c r="J31" s="268"/>
    </row>
    <row r="32" customFormat="false" ht="15" hidden="false" customHeight="false" outlineLevel="0" collapsed="false">
      <c r="A32" s="267"/>
      <c r="B32" s="267"/>
      <c r="C32" s="267"/>
      <c r="D32" s="267"/>
      <c r="E32" s="267"/>
      <c r="F32" s="267"/>
      <c r="G32" s="267"/>
      <c r="H32" s="268"/>
      <c r="I32" s="268"/>
      <c r="J32" s="268"/>
    </row>
    <row r="33" customFormat="false" ht="15" hidden="false" customHeight="false" outlineLevel="0" collapsed="false">
      <c r="A33" s="267"/>
      <c r="B33" s="267"/>
      <c r="C33" s="267"/>
      <c r="D33" s="267"/>
      <c r="E33" s="267"/>
      <c r="F33" s="267"/>
      <c r="G33" s="267"/>
      <c r="H33" s="268"/>
      <c r="I33" s="268"/>
      <c r="J33" s="268"/>
    </row>
    <row r="34" customFormat="false" ht="15" hidden="false" customHeight="false" outlineLevel="0" collapsed="false">
      <c r="A34" s="267"/>
      <c r="B34" s="267"/>
      <c r="C34" s="267"/>
      <c r="D34" s="267"/>
      <c r="E34" s="267"/>
      <c r="F34" s="267"/>
      <c r="G34" s="267"/>
      <c r="H34" s="268"/>
      <c r="I34" s="268"/>
      <c r="J34" s="268"/>
    </row>
    <row r="35" customFormat="false" ht="15" hidden="false" customHeight="false" outlineLevel="0" collapsed="false">
      <c r="A35" s="267"/>
      <c r="B35" s="267"/>
      <c r="C35" s="267"/>
      <c r="D35" s="267"/>
      <c r="E35" s="267"/>
      <c r="F35" s="267"/>
      <c r="G35" s="267"/>
      <c r="H35" s="268"/>
      <c r="I35" s="268"/>
      <c r="J35" s="268"/>
    </row>
    <row r="36" customFormat="false" ht="15" hidden="false" customHeight="false" outlineLevel="0" collapsed="false">
      <c r="A36" s="267"/>
      <c r="B36" s="267"/>
      <c r="C36" s="267"/>
      <c r="D36" s="267"/>
      <c r="E36" s="267"/>
      <c r="F36" s="267"/>
      <c r="G36" s="267"/>
      <c r="H36" s="268"/>
      <c r="I36" s="268"/>
      <c r="J36" s="268"/>
    </row>
    <row r="37" customFormat="false" ht="15" hidden="false" customHeight="false" outlineLevel="0" collapsed="false">
      <c r="A37" s="267"/>
      <c r="B37" s="267"/>
      <c r="C37" s="267"/>
      <c r="D37" s="267"/>
      <c r="E37" s="267"/>
      <c r="F37" s="267"/>
      <c r="G37" s="267"/>
      <c r="H37" s="268"/>
      <c r="I37" s="268"/>
      <c r="J37" s="268"/>
    </row>
    <row r="38" customFormat="false" ht="15" hidden="false" customHeight="false" outlineLevel="0" collapsed="false">
      <c r="A38" s="267"/>
      <c r="B38" s="267"/>
      <c r="C38" s="267"/>
      <c r="D38" s="267"/>
      <c r="E38" s="267"/>
      <c r="F38" s="267"/>
      <c r="G38" s="267"/>
      <c r="H38" s="268"/>
      <c r="I38" s="268"/>
      <c r="J38" s="268"/>
    </row>
    <row r="39" customFormat="false" ht="15" hidden="false" customHeight="false" outlineLevel="0" collapsed="false">
      <c r="A39" s="267"/>
      <c r="B39" s="267"/>
      <c r="C39" s="267"/>
      <c r="D39" s="267"/>
      <c r="E39" s="267"/>
      <c r="F39" s="267"/>
      <c r="G39" s="267"/>
      <c r="H39" s="268"/>
      <c r="I39" s="268"/>
      <c r="J39" s="268"/>
    </row>
    <row r="40" customFormat="false" ht="15" hidden="false" customHeight="false" outlineLevel="0" collapsed="false">
      <c r="A40" s="267"/>
      <c r="B40" s="267"/>
      <c r="C40" s="267"/>
      <c r="D40" s="267"/>
      <c r="E40" s="267"/>
      <c r="F40" s="267"/>
      <c r="G40" s="267"/>
      <c r="H40" s="268"/>
      <c r="I40" s="268"/>
      <c r="J40" s="268"/>
    </row>
    <row r="41" customFormat="false" ht="15" hidden="false" customHeight="false" outlineLevel="0" collapsed="false">
      <c r="A41" s="267"/>
      <c r="B41" s="267"/>
      <c r="C41" s="267"/>
      <c r="D41" s="267"/>
      <c r="E41" s="267"/>
      <c r="F41" s="267"/>
      <c r="G41" s="267"/>
      <c r="H41" s="268"/>
      <c r="I41" s="268"/>
      <c r="J41" s="268"/>
    </row>
    <row r="42" customFormat="false" ht="15" hidden="false" customHeight="false" outlineLevel="0" collapsed="false">
      <c r="A42" s="267"/>
      <c r="B42" s="267"/>
      <c r="C42" s="267"/>
      <c r="D42" s="267"/>
      <c r="E42" s="267"/>
      <c r="F42" s="267"/>
      <c r="G42" s="267"/>
      <c r="H42" s="268"/>
      <c r="I42" s="268"/>
      <c r="J42" s="268"/>
    </row>
    <row r="43" customFormat="false" ht="12" hidden="false" customHeight="true" outlineLevel="0" collapsed="false">
      <c r="A43" s="267"/>
      <c r="B43" s="267"/>
      <c r="C43" s="267"/>
      <c r="D43" s="267"/>
      <c r="E43" s="267"/>
      <c r="F43" s="267"/>
      <c r="G43" s="267"/>
      <c r="H43" s="268"/>
      <c r="I43" s="268"/>
      <c r="J43" s="268"/>
    </row>
    <row r="44" customFormat="false" ht="12.75" hidden="false" customHeight="true" outlineLevel="0" collapsed="false">
      <c r="A44" s="267"/>
      <c r="B44" s="267"/>
      <c r="C44" s="267"/>
      <c r="D44" s="267"/>
      <c r="E44" s="267"/>
      <c r="F44" s="267"/>
      <c r="G44" s="267"/>
      <c r="H44" s="268"/>
      <c r="I44" s="268"/>
      <c r="J44" s="268"/>
    </row>
    <row r="45" customFormat="false" ht="11.25" hidden="false" customHeight="true" outlineLevel="0" collapsed="false">
      <c r="A45" s="267"/>
      <c r="B45" s="267"/>
      <c r="C45" s="267"/>
      <c r="D45" s="267"/>
      <c r="E45" s="267"/>
      <c r="F45" s="267"/>
      <c r="G45" s="267"/>
      <c r="H45" s="268"/>
      <c r="I45" s="268"/>
      <c r="J45" s="268"/>
    </row>
    <row r="46" customFormat="false" ht="13.5" hidden="false" customHeight="true" outlineLevel="0" collapsed="false">
      <c r="A46" s="267"/>
      <c r="B46" s="267"/>
      <c r="C46" s="267"/>
      <c r="D46" s="267"/>
      <c r="E46" s="267"/>
      <c r="F46" s="267"/>
      <c r="G46" s="267"/>
      <c r="H46" s="268"/>
      <c r="I46" s="268"/>
      <c r="J46" s="268"/>
    </row>
    <row r="47" customFormat="false" ht="15" hidden="false" customHeight="false" outlineLevel="0" collapsed="false">
      <c r="A47" s="267"/>
      <c r="B47" s="267"/>
      <c r="C47" s="267"/>
      <c r="D47" s="267"/>
      <c r="E47" s="267"/>
      <c r="F47" s="267"/>
      <c r="G47" s="267"/>
      <c r="H47" s="268"/>
      <c r="I47" s="268"/>
      <c r="J47" s="268"/>
    </row>
    <row r="48" customFormat="false" ht="153" hidden="false" customHeight="true" outlineLevel="0" collapsed="false">
      <c r="A48" s="267"/>
      <c r="B48" s="267"/>
      <c r="C48" s="267"/>
      <c r="D48" s="267"/>
      <c r="E48" s="267"/>
      <c r="F48" s="267"/>
      <c r="G48" s="267"/>
      <c r="H48" s="268"/>
      <c r="I48" s="268"/>
      <c r="J48" s="268"/>
    </row>
    <row r="49" customFormat="false" ht="15" hidden="false" customHeight="true" outlineLevel="0" collapsed="false">
      <c r="A49" s="268"/>
      <c r="B49" s="269"/>
      <c r="C49" s="269"/>
      <c r="D49" s="268"/>
      <c r="E49" s="268"/>
      <c r="F49" s="268"/>
      <c r="G49" s="268"/>
      <c r="H49" s="268"/>
      <c r="I49" s="268"/>
      <c r="J49" s="268"/>
    </row>
    <row r="50" customFormat="false" ht="15" hidden="false" customHeight="false" outlineLevel="0" collapsed="false">
      <c r="A50" s="268"/>
      <c r="B50" s="269"/>
      <c r="C50" s="269"/>
      <c r="D50" s="268"/>
      <c r="E50" s="268"/>
      <c r="F50" s="268"/>
      <c r="G50" s="268"/>
      <c r="H50" s="268"/>
      <c r="I50" s="268"/>
      <c r="J50" s="268"/>
    </row>
    <row r="51" customFormat="false" ht="28.5" hidden="false" customHeight="true" outlineLevel="0" collapsed="false">
      <c r="A51" s="268"/>
      <c r="B51" s="269"/>
      <c r="C51" s="269"/>
      <c r="D51" s="268"/>
      <c r="E51" s="268"/>
      <c r="F51" s="268"/>
      <c r="G51" s="268"/>
      <c r="H51" s="268"/>
      <c r="I51" s="268"/>
      <c r="J51" s="268"/>
    </row>
    <row r="52" customFormat="false" ht="15" hidden="false" customHeight="false" outlineLevel="0" collapsed="false">
      <c r="A52" s="268"/>
      <c r="B52" s="269"/>
      <c r="C52" s="269"/>
      <c r="D52" s="268"/>
      <c r="E52" s="268"/>
      <c r="F52" s="268"/>
      <c r="G52" s="268"/>
    </row>
  </sheetData>
  <sheetProtection sheet="true" password="e312" objects="true" scenarios="true" selectLockedCells="true"/>
  <mergeCells count="15">
    <mergeCell ref="A1:G7"/>
    <mergeCell ref="A8:G8"/>
    <mergeCell ref="A10:F10"/>
    <mergeCell ref="A12:F12"/>
    <mergeCell ref="A13:G13"/>
    <mergeCell ref="A14:G16"/>
    <mergeCell ref="B18:C18"/>
    <mergeCell ref="B19:C19"/>
    <mergeCell ref="B20:C20"/>
    <mergeCell ref="B21:G21"/>
    <mergeCell ref="B22:F22"/>
    <mergeCell ref="B23:F23"/>
    <mergeCell ref="B24:F24"/>
    <mergeCell ref="B25:F25"/>
    <mergeCell ref="A27:G48"/>
  </mergeCells>
  <dataValidations count="2">
    <dataValidation allowBlank="true" operator="between" showDropDown="false" showErrorMessage="true" showInputMessage="true" sqref="B19:C19" type="list">
      <formula1>OFICIAL!$A$18:$B$18</formula1>
      <formula2>0</formula2>
    </dataValidation>
    <dataValidation allowBlank="true" operator="between" showDropDown="false" showErrorMessage="true" showInputMessage="true" sqref="B20:C20" type="list">
      <formula1>'MEIO-OFICIAL'!$A$18:$B$18</formula1>
      <formula2>0</formula2>
    </dataValidation>
  </dataValidations>
  <printOptions headings="false" gridLines="false" gridLinesSet="true" horizontalCentered="false" verticalCentered="false"/>
  <pageMargins left="0.511805555555555" right="0.511805555555555" top="0.7875" bottom="0.7875" header="0.511805555555555" footer="0.511805555555555"/>
  <pageSetup paperSize="9" scale="100" firstPageNumber="0" fitToWidth="0" fitToHeight="1" pageOrder="downThenOver" orientation="portrait" blackAndWhite="false" draft="false" cellComments="none" useFirstPageNumber="false" horizontalDpi="300" verticalDpi="300" copies="1"/>
  <headerFooter differentFirst="false" differentOddEven="false">
    <oddHeader/>
    <oddFooter/>
  </headerFooter>
  <drawing r:id="rId2"/>
  <legacyDrawing r:id="rId3"/>
</worksheet>
</file>

<file path=docProps/app.xml><?xml version="1.0" encoding="utf-8"?>
<Properties xmlns="http://schemas.openxmlformats.org/officeDocument/2006/extended-properties" xmlns:vt="http://schemas.openxmlformats.org/officeDocument/2006/docPropsVTypes">
  <Template/>
  <TotalTime>0</TotalTime>
  <Application>LibreOffice/6.4.7.2$Linux_X86_64 LibreOffice_project/40$Build-2</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2018-06-04T18:07:55Z</dcterms:created>
  <dc:creator>v011441</dc:creator>
  <dc:description/>
  <dc:language>pt-BR</dc:language>
  <cp:lastModifiedBy>Bruno Raphael Masetto</cp:lastModifiedBy>
  <cp:lastPrinted>2019-06-27T22:24:00Z</cp:lastPrinted>
  <dcterms:modified xsi:type="dcterms:W3CDTF">2019-08-23T21:35:12Z</dcterms:modified>
  <cp:revision>0</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